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Z:\ID\2024 Cases\PAC-E-24-04 GRC\5-31-24 Application and Direct Testimony\working docs\15_Shelley E. McCoy\Exhibits\"/>
    </mc:Choice>
  </mc:AlternateContent>
  <xr:revisionPtr revIDLastSave="0" documentId="13_ncr:1_{A3D72461-5D2A-4E0B-A61C-34EE8CD0B398}" xr6:coauthVersionLast="47" xr6:coauthVersionMax="47" xr10:uidLastSave="{00000000-0000-0000-0000-000000000000}"/>
  <bookViews>
    <workbookView xWindow="-24465" yWindow="900" windowWidth="23070" windowHeight="14160" xr2:uid="{25A32075-9096-4002-91B0-794B0FFC89DF}"/>
  </bookViews>
  <sheets>
    <sheet name="ECAM Base" sheetId="1" r:id="rId1"/>
    <sheet name="LCAR" sheetId="2" r:id="rId2"/>
  </sheets>
  <definedNames>
    <definedName name="\0">#REF!</definedName>
    <definedName name="\M">#REF!</definedName>
    <definedName name="_________Top1">#REF!</definedName>
    <definedName name="________TOP1">#REF!</definedName>
    <definedName name="_______MEN3">#REF!</definedName>
    <definedName name="______MEN2">#REF!</definedName>
    <definedName name="______MEN3">#REF!</definedName>
    <definedName name="______TOP1">#REF!</definedName>
    <definedName name="_____MEN2">#REF!</definedName>
    <definedName name="_____MEN3">#REF!</definedName>
    <definedName name="_____TOP1">#REF!</definedName>
    <definedName name="____MEN2">#REF!</definedName>
    <definedName name="____MEN3">#REF!</definedName>
    <definedName name="___MEN2">#REF!</definedName>
    <definedName name="___MEN3">#REF!</definedName>
    <definedName name="___TOP1">#REF!</definedName>
    <definedName name="__123Graph_A" hidden="1">#REF!</definedName>
    <definedName name="__123Graph_B" hidden="1">#REF!</definedName>
    <definedName name="__123Graph_D" hidden="1">#REF!</definedName>
    <definedName name="__123Graph_E" hidden="1">#REF!</definedName>
    <definedName name="__123Graph_F" hidden="1">#REF!</definedName>
    <definedName name="__MEN2">#REF!</definedName>
    <definedName name="__MEN3">#REF!</definedName>
    <definedName name="__TOP1">#REF!</definedName>
    <definedName name="_Fill" hidden="1">#REF!</definedName>
    <definedName name="_j1" hidden="1">{"PRINT",#N/A,TRUE,"APPA";"PRINT",#N/A,TRUE,"APS";"PRINT",#N/A,TRUE,"BHPL";"PRINT",#N/A,TRUE,"BHPL2";"PRINT",#N/A,TRUE,"CDWR";"PRINT",#N/A,TRUE,"EWEB";"PRINT",#N/A,TRUE,"LADWP";"PRINT",#N/A,TRUE,"NEVBASE"}</definedName>
    <definedName name="_j2" hidden="1">{"PRINT",#N/A,TRUE,"APPA";"PRINT",#N/A,TRUE,"APS";"PRINT",#N/A,TRUE,"BHPL";"PRINT",#N/A,TRUE,"BHPL2";"PRINT",#N/A,TRUE,"CDWR";"PRINT",#N/A,TRUE,"EWEB";"PRINT",#N/A,TRUE,"LADWP";"PRINT",#N/A,TRUE,"NEVBASE"}</definedName>
    <definedName name="_j3" hidden="1">{"PRINT",#N/A,TRUE,"APPA";"PRINT",#N/A,TRUE,"APS";"PRINT",#N/A,TRUE,"BHPL";"PRINT",#N/A,TRUE,"BHPL2";"PRINT",#N/A,TRUE,"CDWR";"PRINT",#N/A,TRUE,"EWEB";"PRINT",#N/A,TRUE,"LADWP";"PRINT",#N/A,TRUE,"NEVBASE"}</definedName>
    <definedName name="_j4" hidden="1">{"PRINT",#N/A,TRUE,"APPA";"PRINT",#N/A,TRUE,"APS";"PRINT",#N/A,TRUE,"BHPL";"PRINT",#N/A,TRUE,"BHPL2";"PRINT",#N/A,TRUE,"CDWR";"PRINT",#N/A,TRUE,"EWEB";"PRINT",#N/A,TRUE,"LADWP";"PRINT",#N/A,TRUE,"NEVBASE"}</definedName>
    <definedName name="_j5" hidden="1">{"PRINT",#N/A,TRUE,"APPA";"PRINT",#N/A,TRUE,"APS";"PRINT",#N/A,TRUE,"BHPL";"PRINT",#N/A,TRUE,"BHPL2";"PRINT",#N/A,TRUE,"CDWR";"PRINT",#N/A,TRUE,"EWEB";"PRINT",#N/A,TRUE,"LADWP";"PRINT",#N/A,TRUE,"NEVBASE"}</definedName>
    <definedName name="_Key1" hidden="1">#REF!</definedName>
    <definedName name="_Key2" hidden="1">#REF!</definedName>
    <definedName name="_MEN2">#REF!</definedName>
    <definedName name="_MEN3">#REF!</definedName>
    <definedName name="_Order1" hidden="1">255</definedName>
    <definedName name="_Order2" hidden="1">0</definedName>
    <definedName name="_Sort" hidden="1">#REF!</definedName>
    <definedName name="_TOP1">#REF!</definedName>
    <definedName name="Access_Button1" hidden="1">"Headcount_Workbook_Schedules_List"</definedName>
    <definedName name="AccessDatabase" hidden="1">"P:\HR\SharonPlummer\Headcount Workbook.mdb"</definedName>
    <definedName name="AcctTable">#REF!</definedName>
    <definedName name="Additions_by_Function_Project_State_Month">#REF!</definedName>
    <definedName name="Adjs2avg" localSheetId="0">#REF!:#REF!</definedName>
    <definedName name="Adjs2avg">#REF!:#REF!</definedName>
    <definedName name="AdjustInput" localSheetId="0">#REF!</definedName>
    <definedName name="AdjustInput">#REF!</definedName>
    <definedName name="AdjustSwitch" localSheetId="0">#REF!</definedName>
    <definedName name="AdjustSwitch">#REF!</definedName>
    <definedName name="APR">#REF!</definedName>
    <definedName name="AUG">#REF!</definedName>
    <definedName name="AverageFactors" localSheetId="0">#REF!</definedName>
    <definedName name="AverageFactors">#REF!</definedName>
    <definedName name="AverageInput" localSheetId="0">#REF!</definedName>
    <definedName name="AverageInput">#REF!</definedName>
    <definedName name="AvgFactors">#REF!</definedName>
    <definedName name="B1_Print">#REF!</definedName>
    <definedName name="Bottom">#REF!</definedName>
    <definedName name="C_">#REF!</definedName>
    <definedName name="CARBON_LONG">#REF!</definedName>
    <definedName name="Checksumavg" localSheetId="0">#REF!</definedName>
    <definedName name="Checksumavg">#REF!</definedName>
    <definedName name="Checksumend" localSheetId="0">#REF!</definedName>
    <definedName name="Checksumend">#REF!</definedName>
    <definedName name="COAL_RECEIVED">#REF!</definedName>
    <definedName name="COAL_SALES">#REF!</definedName>
    <definedName name="combined1" hidden="1">{"YTD-Total",#N/A,TRUE,"Provision";"YTD-Utility",#N/A,TRUE,"Prov Utility";"YTD-NonUtility",#N/A,TRUE,"Prov NonUtility"}</definedName>
    <definedName name="Common">#REF!</definedName>
    <definedName name="CustNames">#REF!</definedName>
    <definedName name="DATE">#REF!</definedName>
    <definedName name="Debt">#REF!</definedName>
    <definedName name="DebtCost">#REF!</definedName>
    <definedName name="DEC">#REF!</definedName>
    <definedName name="DUDE" hidden="1">#REF!</definedName>
    <definedName name="energy" hidden="1">{#N/A,#N/A,FALSE,"Bgt";#N/A,#N/A,FALSE,"Act";#N/A,#N/A,FALSE,"Chrt Data";#N/A,#N/A,FALSE,"Bus Result";#N/A,#N/A,FALSE,"Main Charts";#N/A,#N/A,FALSE,"P&amp;L Ttl";#N/A,#N/A,FALSE,"P&amp;L C_Ttl";#N/A,#N/A,FALSE,"P&amp;L C_Oct";#N/A,#N/A,FALSE,"P&amp;L C_Sep";#N/A,#N/A,FALSE,"1996";#N/A,#N/A,FALSE,"Data"}</definedName>
    <definedName name="enrgy" hidden="1">{#N/A,#N/A,FALSE,"Bgt";#N/A,#N/A,FALSE,"Act";#N/A,#N/A,FALSE,"Chrt Data";#N/A,#N/A,FALSE,"Bus Result";#N/A,#N/A,FALSE,"Main Charts";#N/A,#N/A,FALSE,"P&amp;L Ttl";#N/A,#N/A,FALSE,"P&amp;L C_Ttl";#N/A,#N/A,FALSE,"P&amp;L C_Oct";#N/A,#N/A,FALSE,"P&amp;L C_Sep";#N/A,#N/A,FALSE,"1996";#N/A,#N/A,FALSE,"Data"}</definedName>
    <definedName name="_xlnm.Extract">#REF!</definedName>
    <definedName name="Extract_MI">#REF!</definedName>
    <definedName name="FactorMethod" localSheetId="0">#REF!</definedName>
    <definedName name="FactorMethod">#REF!</definedName>
    <definedName name="FactorType">#REF!</definedName>
    <definedName name="FEB">#REF!</definedName>
    <definedName name="foo" hidden="1">{#N/A,#N/A,FALSE,"Bgt";#N/A,#N/A,FALSE,"Act";#N/A,#N/A,FALSE,"Chrt Data";#N/A,#N/A,FALSE,"Bus Result";#N/A,#N/A,FALSE,"Main Charts";#N/A,#N/A,FALSE,"P&amp;L Ttl";#N/A,#N/A,FALSE,"P&amp;L C_Ttl";#N/A,#N/A,FALSE,"P&amp;L C_Oct";#N/A,#N/A,FALSE,"P&amp;L C_Sep";#N/A,#N/A,FALSE,"1996";#N/A,#N/A,FALSE,"Data"}</definedName>
    <definedName name="FranchiseTax" localSheetId="0">#REF!</definedName>
    <definedName name="FranchiseTax">#REF!</definedName>
    <definedName name="FUEL_CONS_P2">#REF!</definedName>
    <definedName name="FUEL_CONSUMED">#REF!</definedName>
    <definedName name="Func_Ftrs" localSheetId="0">#REF!</definedName>
    <definedName name="Func_Ftrs">#REF!</definedName>
    <definedName name="GADSBY_GAS">#REF!</definedName>
    <definedName name="GrossReceipts" localSheetId="0">#REF!</definedName>
    <definedName name="GrossReceipts">#REF!</definedName>
    <definedName name="HALE_COAL">#REF!</definedName>
    <definedName name="HALE_GAS">#REF!</definedName>
    <definedName name="High_Plan">#REF!</definedName>
    <definedName name="HUNTER_COAL">#REF!</definedName>
    <definedName name="HUNTINGTON_COAL">#REF!</definedName>
    <definedName name="INVENTORY">#REF!</definedName>
    <definedName name="JAN">#REF!</definedName>
    <definedName name="JETSET">#REF!</definedName>
    <definedName name="JUL">#REF!</definedName>
    <definedName name="JUN">#REF!</definedName>
    <definedName name="Jurisdiction">#REF!</definedName>
    <definedName name="Keep"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LastCell">#REF!</definedName>
    <definedName name="LeadLag" localSheetId="0">#REF!</definedName>
    <definedName name="LeadLag">#REF!</definedName>
    <definedName name="limcount" hidden="1">1</definedName>
    <definedName name="ListOffset" hidden="1">1</definedName>
    <definedName name="LITTLE_MTN_COMB">#REF!</definedName>
    <definedName name="LITTLE_MTN_GAS">#REF!</definedName>
    <definedName name="LOAD">#REF!</definedName>
    <definedName name="Low_Plan">#REF!</definedName>
    <definedName name="MAR">#REF!</definedName>
    <definedName name="Master" hidden="1">{#N/A,#N/A,FALSE,"Actual";#N/A,#N/A,FALSE,"Normalized";#N/A,#N/A,FALSE,"Electric Actual";#N/A,#N/A,FALSE,"Electric Normalized"}</definedName>
    <definedName name="MAY">#REF!</definedName>
    <definedName name="MD_High1">#REF!</definedName>
    <definedName name="MD_Low1">#REF!</definedName>
    <definedName name="MEN">#REF!</definedName>
    <definedName name="mmm" hidden="1">{"PRINT",#N/A,TRUE,"APPA";"PRINT",#N/A,TRUE,"APS";"PRINT",#N/A,TRUE,"BHPL";"PRINT",#N/A,TRUE,"BHPL2";"PRINT",#N/A,TRUE,"CDWR";"PRINT",#N/A,TRUE,"EWEB";"PRINT",#N/A,TRUE,"LADWP";"PRINT",#N/A,TRUE,"NEVBASE"}</definedName>
    <definedName name="monthlist">#REF!</definedName>
    <definedName name="monthtotals">#REF!</definedName>
    <definedName name="MSPAverageInput" localSheetId="0">#REF!</definedName>
    <definedName name="MSPAverageInput">#REF!</definedName>
    <definedName name="MSPYearEndInput" localSheetId="0">#REF!</definedName>
    <definedName name="MSPYearEndInput">#REF!</definedName>
    <definedName name="NAUGHTON_COAL">#REF!</definedName>
    <definedName name="NAUGHTON_OIL">#REF!</definedName>
    <definedName name="NetToGross" localSheetId="0">#REF!</definedName>
    <definedName name="NetToGross">#REF!</definedName>
    <definedName name="NEWMO1">#REF!</definedName>
    <definedName name="NEWMO2">#REF!</definedName>
    <definedName name="NEWMONTH">#REF!</definedName>
    <definedName name="NOV">#REF!</definedName>
    <definedName name="OCT">#REF!</definedName>
    <definedName name="OIL_RECEIVED">#REF!</definedName>
    <definedName name="OMEX_High1">#REF!</definedName>
    <definedName name="OMEX_Low1">#REF!</definedName>
    <definedName name="OMEX_Low2">#REF!</definedName>
    <definedName name="ONE">#REF!</definedName>
    <definedName name="others" hidden="1">{"Factors Pages 1-2",#N/A,FALSE,"Factors";"Factors Page 3",#N/A,FALSE,"Factors";"Factors Page 4",#N/A,FALSE,"Factors";"Factors Page 5",#N/A,FALSE,"Factors";"Factors Pages 8-27",#N/A,FALSE,"Factors"}</definedName>
    <definedName name="pete" hidden="1">{#N/A,#N/A,FALSE,"Bgt";#N/A,#N/A,FALSE,"Act";#N/A,#N/A,FALSE,"Chrt Data";#N/A,#N/A,FALSE,"Bus Result";#N/A,#N/A,FALSE,"Main Charts";#N/A,#N/A,FALSE,"P&amp;L Ttl";#N/A,#N/A,FALSE,"P&amp;L C_Ttl";#N/A,#N/A,FALSE,"P&amp;L C_Oct";#N/A,#N/A,FALSE,"P&amp;L C_Sep";#N/A,#N/A,FALSE,"1996";#N/A,#N/A,FALSE,"Data"}</definedName>
    <definedName name="PostDE" localSheetId="0">#REF!</definedName>
    <definedName name="PostDE">#REF!</definedName>
    <definedName name="PostDG" localSheetId="0">#REF!</definedName>
    <definedName name="PostDG">#REF!</definedName>
    <definedName name="PreDG" localSheetId="0">#REF!</definedName>
    <definedName name="PreDG">#REF!</definedName>
    <definedName name="Pref">#REF!</definedName>
    <definedName name="PrefCost">#REF!</definedName>
    <definedName name="_xlnm.Print_Area" localSheetId="0">'ECAM Base'!$B$1:$P$52</definedName>
    <definedName name="ProRate1">#REF!</definedName>
    <definedName name="PUCFees">#REF!</definedName>
    <definedName name="RANGE_NAMES">#REF!</definedName>
    <definedName name="ResourceSupplier" localSheetId="0">#REF!</definedName>
    <definedName name="ResourceSupplier">#REF!</definedName>
    <definedName name="retail" hidden="1">{#N/A,#N/A,FALSE,"Loans";#N/A,#N/A,FALSE,"Program Costs";#N/A,#N/A,FALSE,"Measures";#N/A,#N/A,FALSE,"Net Lost Rev";#N/A,#N/A,FALSE,"Incentive"}</definedName>
    <definedName name="retail_CC" hidden="1">{#N/A,#N/A,FALSE,"Loans";#N/A,#N/A,FALSE,"Program Costs";#N/A,#N/A,FALSE,"Measures";#N/A,#N/A,FALSE,"Net Lost Rev";#N/A,#N/A,FALSE,"Incentive"}</definedName>
    <definedName name="retail_CC1" hidden="1">{#N/A,#N/A,FALSE,"Loans";#N/A,#N/A,FALSE,"Program Costs";#N/A,#N/A,FALSE,"Measures";#N/A,#N/A,FALSE,"Net Lost Rev";#N/A,#N/A,FALSE,"Incentive"}</definedName>
    <definedName name="RevenueTax" localSheetId="0">#REF!</definedName>
    <definedName name="RevenueTax">#REF!</definedName>
    <definedName name="RFMData">#REF!</definedName>
    <definedName name="S_TEMPLE_GAS">#REF!</definedName>
    <definedName name="S_TEMPLE_OIL">#REF!</definedName>
    <definedName name="SAPBEXrevision" hidden="1">1</definedName>
    <definedName name="SAPBEXsysID" hidden="1">"BWP"</definedName>
    <definedName name="SAPBEXwbID" hidden="1">"45EQYCS5Y3VSUQVBAPXGNCAH7"</definedName>
    <definedName name="SECOND">#REF!</definedName>
    <definedName name="SEP">#REF!</definedName>
    <definedName name="shit" hidden="1">{"PRINT",#N/A,TRUE,"APPA";"PRINT",#N/A,TRUE,"APS";"PRINT",#N/A,TRUE,"BHPL";"PRINT",#N/A,TRUE,"BHPL2";"PRINT",#N/A,TRUE,"CDWR";"PRINT",#N/A,TRUE,"EWEB";"PRINT",#N/A,TRUE,"LADWP";"PRINT",#N/A,TRUE,"NEVBASE"}</definedName>
    <definedName name="SIT" localSheetId="0">#REF!</definedName>
    <definedName name="SIT">#REF!</definedName>
    <definedName name="spippw" hidden="1">{#N/A,#N/A,FALSE,"Actual";#N/A,#N/A,FALSE,"Normalized";#N/A,#N/A,FALSE,"Electric Actual";#N/A,#N/A,FALSE,"Electric Normalized"}</definedName>
    <definedName name="ST_Bottom1">#REF!</definedName>
    <definedName name="ST_Top1">#REF!</definedName>
    <definedName name="ST_Top2">#REF!</definedName>
    <definedName name="ST_Top3">#REF!</definedName>
    <definedName name="standard1" hidden="1">{"YTD-Total",#N/A,FALSE,"Provision"}</definedName>
    <definedName name="START">#REF!</definedName>
    <definedName name="T">#REF!</definedName>
    <definedName name="T1_Print">#REF!</definedName>
    <definedName name="table1">#REF!</definedName>
    <definedName name="table2">#REF!</definedName>
    <definedName name="table3">#REF!</definedName>
    <definedName name="table4">#REF!</definedName>
    <definedName name="tableb">#REF!</definedName>
    <definedName name="tablec">#REF!</definedName>
    <definedName name="tablex">#REF!</definedName>
    <definedName name="tabley">#REF!</definedName>
    <definedName name="UncollectibleAccounts" localSheetId="0">#REF!</definedName>
    <definedName name="UncollectibleAccounts">#REF!</definedName>
    <definedName name="ValidAccount">#REF!</definedName>
    <definedName name="wrn.Adj._.Back_Up." hidden="1">{"Page 3.4.1",#N/A,FALSE,"Totals";"Page 3.4.2",#N/A,FALSE,"Totals"}</definedName>
    <definedName name="wrn.ALL." hidden="1">{#N/A,#N/A,FALSE,"Summary EPS";#N/A,#N/A,FALSE,"1st Qtr Electric";#N/A,#N/A,FALSE,"1st Qtr Australia";#N/A,#N/A,FALSE,"1st Qtr Telecom";#N/A,#N/A,FALSE,"1st QTR Other"}</definedName>
    <definedName name="wrn.All._.BSs._.and._.JEs." hidden="1">{#N/A,#N/A,FALSE,"Top level";#N/A,#N/A,FALSE,"Top level JEs";#N/A,#N/A,FALSE,"PHI";#N/A,#N/A,FALSE,"PHI JEs";#N/A,#N/A,FALSE,"PacifiCorp";#N/A,#N/A,FALSE,"PacifiCorp JEs";#N/A,#N/A,FALSE,"PGHC";#N/A,#N/A,FALSE,"PGHC JEs";#N/A,#N/A,FALSE,"Domestic"}</definedName>
    <definedName name="wrn.All._.ISs._.and._.JEs." hidden="1">{#N/A,#N/A,FALSE,"Top level MTD";#N/A,#N/A,FALSE,"PHI MTD";#N/A,#N/A,FALSE,"PacifiCorp MTD";#N/A,#N/A,FALSE,"PGHC MTD";#N/A,#N/A,FALSE,"Top level QTD";#N/A,#N/A,FALSE,"PHI QTD";#N/A,#N/A,FALSE,"PacifiCorp QTD";#N/A,#N/A,FALSE,"PGHC QTD";#N/A,#N/A,FALSE,"Top level YTD";#N/A,#N/A,FALSE,"PHI YTD";#N/A,#N/A,FALSE,"PacifiCorp YTD";#N/A,#N/A,FALSE,"PGHC YTD"}</definedName>
    <definedName name="wrn.All._.other._.months." hidden="1">{#N/A,#N/A,FALSE,"Top level MTD";#N/A,#N/A,FALSE,"PHI MTD";#N/A,#N/A,FALSE,"PacifiCorp MTD";#N/A,#N/A,FALSE,"PGHC MTD";#N/A,#N/A,FALSE,"Top level YTD";#N/A,#N/A,FALSE,"PHI YTD";#N/A,#N/A,FALSE,"PacifiCorp YTD";#N/A,#N/A,FALSE,"PGHC YTD"}</definedName>
    <definedName name="wrn.All._.Pages." hidden="1">{#N/A,#N/A,FALSE,"Cover";#N/A,#N/A,FALSE,"Lead Sheet";#N/A,#N/A,FALSE,"T-Accounts";#N/A,#N/A,FALSE,"Ins &amp; Prem ActualEstimates"}</definedName>
    <definedName name="wrn.BUS._.RPT." hidden="1">{#N/A,#N/A,FALSE,"P&amp;L Ttl";#N/A,#N/A,FALSE,"P&amp;L C_Ttl New";#N/A,#N/A,FALSE,"Bus Res";#N/A,#N/A,FALSE,"Chrts";#N/A,#N/A,FALSE,"pcf";#N/A,#N/A,FALSE,"pcr ";#N/A,#N/A,FALSE,"Exp Stmt ";#N/A,#N/A,FALSE,"Exp Stmt BU";#N/A,#N/A,FALSE,"Cap";#N/A,#N/A,FALSE,"IT Ytd"}</definedName>
    <definedName name="wrn.Combined._.YTD." hidden="1">{"YTD-Total",#N/A,TRUE,"Provision";"YTD-Utility",#N/A,TRUE,"Prov Utility";"YTD-NonUtility",#N/A,TRUE,"Prov NonUtility"}</definedName>
    <definedName name="wrn.ConsolGrossGrp." hidden="1">{"Conol gross povision grouped",#N/A,FALSE,"Consol Gross";"Consol Gross Grouped",#N/A,FALSE,"Consol Gross"}</definedName>
    <definedName name="wrn.Factors._.Tab._.10." localSheetId="0" hidden="1">{"Factors Pages 1-2",#N/A,FALSE,"Factors";"Factors Page 3",#N/A,FALSE,"Factors";"Factors Page 4",#N/A,FALSE,"Factors";"Factors Page 5",#N/A,FALSE,"Factors";"Factors Pages 8-27",#N/A,FALSE,"Factors"}</definedName>
    <definedName name="wrn.Factors._.Tab._.10." hidden="1">{"Factors Pages 1-2",#N/A,FALSE,"Factors";"Factors Page 3",#N/A,FALSE,"Factors";"Factors Page 4",#N/A,FALSE,"Factors";"Factors Page 5",#N/A,FALSE,"Factors";"Factors Pages 8-27",#N/A,FALSE,"Factors"}</definedName>
    <definedName name="wrn.Full._.View." hidden="1">{"FullView",#N/A,FALSE,"Consltd-For contngcy"}</definedName>
    <definedName name="wrn.GLReport." hidden="1">{#N/A,#N/A,FALSE,"Forecast";#N/A,#N/A,FALSE,"SumWBS";#N/A,#N/A,FALSE,"SumGL";#N/A,#N/A,FALSE,"Klam";#N/A,#N/A,FALSE,"Yale";#N/A,#N/A,FALSE,"Merw";#N/A,#N/A,FALSE,"Swif";#N/A,#N/A,FALSE,"Umpq";#N/A,#N/A,FALSE,"Powe";#N/A,#N/A,FALSE,"PDDec";#N/A,#N/A,FALSE,"Bigf";#N/A,#N/A,FALSE,"Cond";#N/A,#N/A,FALSE,"Grac";#N/A,#N/A,FALSE,"Onei";#N/A,#N/A,FALSE,"Amer";#N/A,#N/A,FALSE,"Soda";#N/A,#N/A,FALSE,"Pros"}</definedName>
    <definedName name="wrn.Open._.Issues._.Only." hidden="1">{"Open issues Only",#N/A,FALSE,"TIMELINE"}</definedName>
    <definedName name="wrn.OR._.Carrying._.Charge._.JV."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pages." hidden="1">{#N/A,#N/A,FALSE,"Bgt";#N/A,#N/A,FALSE,"Act";#N/A,#N/A,FALSE,"Chrt Data";#N/A,#N/A,FALSE,"Bus Result";#N/A,#N/A,FALSE,"Main Charts";#N/A,#N/A,FALSE,"P&amp;L Ttl";#N/A,#N/A,FALSE,"P&amp;L C_Ttl";#N/A,#N/A,FALSE,"P&amp;L C_Oct";#N/A,#N/A,FALSE,"P&amp;L C_Sep";#N/A,#N/A,FALSE,"1996";#N/A,#N/A,FALSE,"Data"}</definedName>
    <definedName name="wrn.Payment._.View." hidden="1">{#N/A,#N/A,FALSE,"Consltd-For contngcy";"PaymentView",#N/A,FALSE,"Consltd-For contngcy"}</definedName>
    <definedName name="wrn.PFSreconview." hidden="1">{"PFS recon view",#N/A,FALSE,"Hyperion Proof"}</definedName>
    <definedName name="wrn.PGHCreconview." hidden="1">{"PGHC recon view",#N/A,FALSE,"Hyperion Proof"}</definedName>
    <definedName name="wrn.PHI._.all._.other._.months." hidden="1">{#N/A,#N/A,FALSE,"PHI MTD";#N/A,#N/A,FALSE,"PHI YTD"}</definedName>
    <definedName name="wrn.PHI._.only." hidden="1">{#N/A,#N/A,FALSE,"PHI"}</definedName>
    <definedName name="wrn.PHI._.Sept._.Dec._.March." hidden="1">{#N/A,#N/A,FALSE,"PHI MTD";#N/A,#N/A,FALSE,"PHI QTD";#N/A,#N/A,FALSE,"PHI YTD"}</definedName>
    <definedName name="wrn.PPMCoCodeView." hidden="1">{"PPM Co Code View",#N/A,FALSE,"Comp Codes"}</definedName>
    <definedName name="wrn.PPMreconview." hidden="1">{"PPM Recon View",#N/A,FALSE,"Hyperion Proof"}</definedName>
    <definedName name="wrn.ProofElectricOnly." hidden="1">{"Electric Only",#N/A,FALSE,"Hyperion Proof"}</definedName>
    <definedName name="wrn.ProofTotal." hidden="1">{"Proof Total",#N/A,FALSE,"Hyperion Proof"}</definedName>
    <definedName name="wrn.Reformat._.only." hidden="1">{#N/A,#N/A,FALSE,"Dec 1999 mapping"}</definedName>
    <definedName name="wrn.SALES._.VAR._.95._.BUDGET." hidden="1">{"PRINT",#N/A,TRUE,"APPA";"PRINT",#N/A,TRUE,"APS";"PRINT",#N/A,TRUE,"BHPL";"PRINT",#N/A,TRUE,"BHPL2";"PRINT",#N/A,TRUE,"CDWR";"PRINT",#N/A,TRUE,"EWEB";"PRINT",#N/A,TRUE,"LADWP";"PRINT",#N/A,TRUE,"NEVBASE"}</definedName>
    <definedName name="wrn.Sept._.Dec._.March._.IS." hidden="1">{#N/A,#N/A,FALSE,"Top level MTD";#N/A,#N/A,FALSE,"PHI MTD";#N/A,#N/A,FALSE,"PacifiCorp MTD";#N/A,#N/A,FALSE,"PGHC MTD";#N/A,#N/A,FALSE,"Top level QTD";#N/A,#N/A,FALSE,"PHI QTD";#N/A,#N/A,FALSE,"PacifiCorp QTD";#N/A,#N/A,FALSE,"PGHC QTD";#N/A,#N/A,FALSE,"Top level YTD";#N/A,#N/A,FALSE,"PHI YTD";#N/A,#N/A,FALSE,"PacifiCorp YTD";#N/A,#N/A,FALSE,"PGHC YTD"}</definedName>
    <definedName name="wrn.Standard." hidden="1">{"YTD-Total",#N/A,FALSE,"Provision"}</definedName>
    <definedName name="wrn.Standard._.NonUtility._.Only." hidden="1">{"YTD-NonUtility",#N/A,FALSE,"Prov NonUtility"}</definedName>
    <definedName name="wrn.Standard._.Utility._.Only." hidden="1">{"YTD-Utility",#N/A,FALSE,"Prov Utility"}</definedName>
    <definedName name="wrn.Summary._.View." hidden="1">{#N/A,#N/A,FALSE,"Consltd-For contngcy"}</definedName>
    <definedName name="wrn.UK._.Conversion._.Only." hidden="1">{#N/A,#N/A,FALSE,"Dec 1999 UK Continuing Ops"}</definedName>
    <definedName name="wrn.YearEnd." localSheetId="0" hidden="1">{"Factors Pages 1-2",#N/A,FALSE,"Variables";"Factors Page 3",#N/A,FALSE,"Variables";"Factors Page 4",#N/A,FALSE,"Variables";"Factors Page 5",#N/A,FALSE,"Variables";"YE Pages 7-26",#N/A,FALSE,"Variables"}</definedName>
    <definedName name="wrn.YearEnd." hidden="1">{"Factors Pages 1-2",#N/A,FALSE,"Variables";"Factors Page 3",#N/A,FALSE,"Variables";"Factors Page 4",#N/A,FALSE,"Variables";"Factors Page 5",#N/A,FALSE,"Variables";"YE Pages 7-26",#N/A,FALSE,"Variables"}</definedName>
    <definedName name="WYO_IND_GAS">#REF!</definedName>
    <definedName name="y" hidden="1">#REF!</definedName>
    <definedName name="YearEndFactors" localSheetId="0">#REF!</definedName>
    <definedName name="YearEndFactors">#REF!</definedName>
    <definedName name="YearEndInput" localSheetId="0">#REF!</definedName>
    <definedName name="YearEndInput">#REF!</definedName>
    <definedName name="YEFactors">#REF!</definedName>
    <definedName name="z" hidden="1">#REF!</definedName>
    <definedName name="Z_01844156_6462_4A28_9785_1A86F4D0C834_.wvu.PrintTitles" hidden="1">#REF!</definedName>
    <definedName name="ZA">#REF!</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47" i="1" l="1"/>
  <c r="M40" i="1"/>
  <c r="M33" i="1"/>
  <c r="K33" i="1"/>
  <c r="M48" i="1"/>
  <c r="M20" i="1"/>
  <c r="M18" i="1"/>
  <c r="M17" i="1"/>
  <c r="M14" i="1"/>
  <c r="M13" i="1"/>
  <c r="C12" i="1"/>
  <c r="C13" i="1" s="1"/>
  <c r="C15" i="1" s="1"/>
  <c r="C16" i="1" s="1"/>
  <c r="C17" i="1" s="1"/>
  <c r="C18" i="1" s="1"/>
  <c r="C19" i="1" s="1"/>
  <c r="C20" i="1" s="1"/>
  <c r="C21" i="1" s="1"/>
  <c r="C22" i="1" s="1"/>
  <c r="C23" i="1" s="1"/>
  <c r="C24" i="1" s="1"/>
  <c r="C25" i="1" s="1"/>
  <c r="C26" i="1" s="1"/>
  <c r="C27" i="1" s="1"/>
  <c r="C28" i="1" s="1"/>
  <c r="C29" i="1" s="1"/>
  <c r="C30" i="1" s="1"/>
  <c r="C31" i="1" s="1"/>
  <c r="C32" i="1" s="1"/>
  <c r="C33" i="1" s="1"/>
  <c r="C34" i="1" s="1"/>
  <c r="C35" i="1" s="1"/>
  <c r="C36" i="1" s="1"/>
  <c r="C37" i="1" s="1"/>
  <c r="C38" i="1" s="1"/>
  <c r="C39" i="1" s="1"/>
  <c r="C40" i="1" s="1"/>
  <c r="C41" i="1" s="1"/>
  <c r="C42" i="1" s="1"/>
  <c r="C43" i="1" s="1"/>
  <c r="C44" i="1" s="1"/>
  <c r="C45" i="1" s="1"/>
  <c r="C46" i="1" s="1"/>
  <c r="C47" i="1" s="1"/>
  <c r="C48" i="1" s="1"/>
  <c r="C49" i="1" s="1"/>
  <c r="M11" i="1"/>
  <c r="M42" i="1" l="1"/>
  <c r="K42" i="1"/>
  <c r="M19" i="1"/>
  <c r="M35" i="1"/>
  <c r="M36" i="1" s="1"/>
  <c r="M44" i="1" l="1"/>
  <c r="M49" i="1" s="1"/>
  <c r="M41" i="1"/>
  <c r="K44" i="1"/>
  <c r="K41" i="1"/>
  <c r="M15" i="1" l="1"/>
  <c r="K21" i="1"/>
  <c r="K25" i="1" s="1"/>
  <c r="M12" i="1"/>
  <c r="M21" i="1" s="1"/>
  <c r="M25" i="1" s="1"/>
  <c r="C13" i="2"/>
  <c r="C14" i="2" s="1"/>
  <c r="C16" i="2" s="1"/>
  <c r="C18" i="2" s="1"/>
  <c r="M28" i="1" l="1"/>
</calcChain>
</file>

<file path=xl/sharedStrings.xml><?xml version="1.0" encoding="utf-8"?>
<sst xmlns="http://schemas.openxmlformats.org/spreadsheetml/2006/main" count="104" uniqueCount="70">
  <si>
    <t>Rocky Mountain Power</t>
  </si>
  <si>
    <t>Idaho General Rate Case</t>
  </si>
  <si>
    <t>ECAM Base Detail</t>
  </si>
  <si>
    <t>December 2024</t>
  </si>
  <si>
    <t>FERC</t>
  </si>
  <si>
    <t>Allocation</t>
  </si>
  <si>
    <t>Total</t>
  </si>
  <si>
    <t>Idaho</t>
  </si>
  <si>
    <t>Line</t>
  </si>
  <si>
    <t>Category</t>
  </si>
  <si>
    <t>Cost Item</t>
  </si>
  <si>
    <t>Account</t>
  </si>
  <si>
    <t>Factor</t>
  </si>
  <si>
    <t>Company</t>
  </si>
  <si>
    <t>Allocated</t>
  </si>
  <si>
    <t>Reference</t>
  </si>
  <si>
    <t>Net Power Cost</t>
  </si>
  <si>
    <t>Idaho Share</t>
  </si>
  <si>
    <t>Sales for Resale</t>
  </si>
  <si>
    <t>SG</t>
  </si>
  <si>
    <t>Final Aurora Study</t>
  </si>
  <si>
    <t>S</t>
  </si>
  <si>
    <t>Fuel Expense</t>
  </si>
  <si>
    <t>SE</t>
  </si>
  <si>
    <r>
      <t>Allowances</t>
    </r>
    <r>
      <rPr>
        <vertAlign val="superscript"/>
        <sz val="10"/>
        <rFont val="Arial"/>
        <family val="2"/>
      </rPr>
      <t>1</t>
    </r>
  </si>
  <si>
    <t>Purchased Power</t>
  </si>
  <si>
    <t>Wheeling Expense</t>
  </si>
  <si>
    <t>Total Net Power Costs:</t>
  </si>
  <si>
    <t>Reasonable Energy Price for QF Contracts</t>
  </si>
  <si>
    <t>Exhibit 48, Page 5.1.4</t>
  </si>
  <si>
    <t>Total ECAM Base:</t>
  </si>
  <si>
    <t>Total Sales at MWh</t>
  </si>
  <si>
    <t>Exhibit 48, Page 3.1.2</t>
  </si>
  <si>
    <t>ECAM Base $/MWh</t>
  </si>
  <si>
    <t>REC Revenue</t>
  </si>
  <si>
    <t>Total Allocated REC Revenues</t>
  </si>
  <si>
    <t>Exhibit 48, Page 3.4</t>
  </si>
  <si>
    <t>Total REC Revenue Base:</t>
  </si>
  <si>
    <t>Above</t>
  </si>
  <si>
    <t>REC Revenue Base $/MWh</t>
  </si>
  <si>
    <t>Production Tax Credits</t>
  </si>
  <si>
    <t>Exhibit 48, Page 7.3.1</t>
  </si>
  <si>
    <t>Tax Bump Up Factor</t>
  </si>
  <si>
    <t>Total Production Tax Credits:</t>
  </si>
  <si>
    <t>Total PTC Base:</t>
  </si>
  <si>
    <t>Federal/State Combined Tax Rate</t>
  </si>
  <si>
    <t>Exhibit 48, Page 2.1</t>
  </si>
  <si>
    <t>Tax Bump Up Factor = (1/(1-tax rate))</t>
  </si>
  <si>
    <t>PTC Base $/MWh</t>
  </si>
  <si>
    <t xml:space="preserve">1) FERC Order 898 approved a new rule effective January 1, 2025 that may require the Company to record certain expenses to FERC 509. These expenses were modeled for purposes of revenue requirement and NPC in FERC 547 but are separated in this exhibit in compliance with the expected rule. </t>
  </si>
  <si>
    <t>LCAR Detail</t>
  </si>
  <si>
    <t>Unbundled Production Revenue Requirement (Excluding NPC)</t>
  </si>
  <si>
    <t>Description</t>
  </si>
  <si>
    <t>Amount</t>
  </si>
  <si>
    <t>Source</t>
  </si>
  <si>
    <t>Production - Return on Investment</t>
  </si>
  <si>
    <t>ECD</t>
  </si>
  <si>
    <t>Production - Expense</t>
  </si>
  <si>
    <t>Production - NPC Expenses</t>
  </si>
  <si>
    <t>NPC Study</t>
  </si>
  <si>
    <t>Production Revenue Requirement (Excluding NPC)</t>
  </si>
  <si>
    <t>Line 1 + Line 2 + Line 3</t>
  </si>
  <si>
    <t>Net System Load</t>
  </si>
  <si>
    <t>Production $ per MWH</t>
  </si>
  <si>
    <t>Line 4 / Line 5</t>
  </si>
  <si>
    <t>%</t>
  </si>
  <si>
    <t>Energy Component*</t>
  </si>
  <si>
    <t>LCAR Adjustment</t>
  </si>
  <si>
    <t>Line 6 x Line 7</t>
  </si>
  <si>
    <t>*LCAR does not include demand per Commission Order 32206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</si>
</sst>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00%"/>
    <numFmt numFmtId="167" formatCode="0.0000%"/>
    <numFmt numFmtId="168" formatCode="#,##0.0000_);\(#,##0.0000\)"/>
    <numFmt numFmtId="169" formatCode="_(* #,##0_);[Red]_(* \(#,##0\);_(* &quot;-&quot;_);_(@_)"/>
    <numFmt numFmtId="170" formatCode="#,##0_);[Red]\(#,##0\);&quot;-     &quot;"/>
  </numFmts>
  <fonts count="7" x14ac:knownFonts="1">
    <font>
      <sz val="11"/>
      <color theme="1"/>
      <name val="Aptos Narrow"/>
      <family val="2"/>
      <scheme val="minor"/>
    </font>
    <font>
      <sz val="10"/>
      <name val="Arial"/>
      <family val="2"/>
    </font>
    <font>
      <b/>
      <sz val="10"/>
      <name val="Arial"/>
      <family val="2"/>
    </font>
    <font>
      <u/>
      <sz val="10"/>
      <name val="Arial"/>
      <family val="2"/>
    </font>
    <font>
      <sz val="10"/>
      <color theme="1"/>
      <name val="Arial"/>
      <family val="2"/>
    </font>
    <font>
      <vertAlign val="superscript"/>
      <sz val="10"/>
      <name val="Arial"/>
      <family val="2"/>
    </font>
    <font>
      <b/>
      <u/>
      <sz val="10"/>
      <name val="Arial"/>
      <family val="2"/>
    </font>
  </fonts>
  <fills count="2">
    <fill>
      <patternFill patternType="none"/>
    </fill>
    <fill>
      <patternFill patternType="gray125"/>
    </fill>
  </fills>
  <borders count="17">
    <border>
      <left/>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right/>
      <top style="thin">
        <color indexed="64"/>
      </top>
      <bottom style="double">
        <color indexed="64"/>
      </bottom>
      <diagonal/>
    </border>
    <border>
      <left style="medium">
        <color indexed="64"/>
      </left>
      <right/>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bottom style="medium">
        <color indexed="64"/>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4" fontId="4" fillId="0" borderId="0" applyFont="0" applyFill="0" applyBorder="0" applyAlignment="0" applyProtection="0"/>
    <xf numFmtId="169" fontId="1" fillId="0" borderId="0"/>
  </cellStyleXfs>
  <cellXfs count="93">
    <xf numFmtId="0" fontId="0" fillId="0" borderId="0" xfId="0"/>
    <xf numFmtId="0" fontId="2" fillId="0" borderId="1" xfId="3" applyFont="1" applyBorder="1" applyAlignment="1">
      <alignment horizontal="centerContinuous"/>
    </xf>
    <xf numFmtId="0" fontId="2" fillId="0" borderId="2" xfId="3" applyFont="1" applyBorder="1" applyAlignment="1">
      <alignment horizontal="right"/>
    </xf>
    <xf numFmtId="0" fontId="1" fillId="0" borderId="0" xfId="3"/>
    <xf numFmtId="0" fontId="2" fillId="0" borderId="0" xfId="3" applyFont="1" applyAlignment="1">
      <alignment horizontal="centerContinuous"/>
    </xf>
    <xf numFmtId="0" fontId="1" fillId="0" borderId="3" xfId="3" applyBorder="1"/>
    <xf numFmtId="17" fontId="2" fillId="0" borderId="0" xfId="3" quotePrefix="1" applyNumberFormat="1" applyFont="1" applyAlignment="1">
      <alignment horizontal="centerContinuous"/>
    </xf>
    <xf numFmtId="0" fontId="1" fillId="0" borderId="0" xfId="3" applyAlignment="1">
      <alignment horizontal="center"/>
    </xf>
    <xf numFmtId="0" fontId="1" fillId="0" borderId="0" xfId="3" applyAlignment="1">
      <alignment horizontal="left"/>
    </xf>
    <xf numFmtId="0" fontId="1" fillId="0" borderId="0" xfId="3" quotePrefix="1" applyAlignment="1">
      <alignment horizontal="center"/>
    </xf>
    <xf numFmtId="0" fontId="1" fillId="0" borderId="3" xfId="3" applyBorder="1" applyProtection="1">
      <protection locked="0"/>
    </xf>
    <xf numFmtId="0" fontId="1" fillId="0" borderId="0" xfId="3" applyProtection="1">
      <protection locked="0"/>
    </xf>
    <xf numFmtId="0" fontId="1" fillId="0" borderId="4" xfId="3" applyBorder="1" applyAlignment="1">
      <alignment horizontal="left"/>
    </xf>
    <xf numFmtId="0" fontId="1" fillId="0" borderId="4" xfId="3" quotePrefix="1" applyBorder="1" applyAlignment="1">
      <alignment horizontal="center"/>
    </xf>
    <xf numFmtId="0" fontId="1" fillId="0" borderId="4" xfId="3" applyBorder="1" applyAlignment="1">
      <alignment horizontal="center"/>
    </xf>
    <xf numFmtId="0" fontId="1" fillId="0" borderId="4" xfId="3" applyBorder="1"/>
    <xf numFmtId="164" fontId="1" fillId="0" borderId="0" xfId="1" quotePrefix="1" applyNumberFormat="1" applyFont="1" applyFill="1" applyBorder="1" applyAlignment="1" applyProtection="1">
      <alignment horizontal="center"/>
    </xf>
    <xf numFmtId="0" fontId="3" fillId="0" borderId="0" xfId="3" applyFont="1" applyAlignment="1">
      <alignment horizontal="center"/>
    </xf>
    <xf numFmtId="165" fontId="1" fillId="0" borderId="0" xfId="4" quotePrefix="1" applyNumberFormat="1" applyFont="1" applyFill="1" applyBorder="1" applyAlignment="1" applyProtection="1">
      <alignment horizontal="center"/>
    </xf>
    <xf numFmtId="0" fontId="1" fillId="0" borderId="0" xfId="3" quotePrefix="1" applyAlignment="1">
      <alignment horizontal="left"/>
    </xf>
    <xf numFmtId="0" fontId="1" fillId="0" borderId="0" xfId="3" applyAlignment="1" applyProtection="1">
      <alignment horizontal="center"/>
      <protection locked="0"/>
    </xf>
    <xf numFmtId="166" fontId="1" fillId="0" borderId="0" xfId="2" applyNumberFormat="1" applyFont="1" applyFill="1" applyAlignment="1" applyProtection="1">
      <alignment horizontal="center"/>
    </xf>
    <xf numFmtId="0" fontId="4" fillId="0" borderId="0" xfId="0" applyFont="1"/>
    <xf numFmtId="164" fontId="1" fillId="0" borderId="3" xfId="3" applyNumberFormat="1" applyBorder="1" applyProtection="1">
      <protection locked="0"/>
    </xf>
    <xf numFmtId="0" fontId="2" fillId="0" borderId="0" xfId="3" applyFont="1" applyAlignment="1">
      <alignment horizontal="left" indent="2"/>
    </xf>
    <xf numFmtId="0" fontId="2" fillId="0" borderId="0" xfId="3" quotePrefix="1" applyFont="1" applyAlignment="1">
      <alignment horizontal="center"/>
    </xf>
    <xf numFmtId="165" fontId="2" fillId="0" borderId="5" xfId="4" quotePrefix="1" applyNumberFormat="1" applyFont="1" applyFill="1" applyBorder="1" applyAlignment="1" applyProtection="1">
      <alignment horizontal="center"/>
    </xf>
    <xf numFmtId="165" fontId="2" fillId="0" borderId="0" xfId="4" quotePrefix="1" applyNumberFormat="1" applyFont="1" applyFill="1" applyBorder="1" applyAlignment="1" applyProtection="1">
      <alignment horizontal="center"/>
    </xf>
    <xf numFmtId="165" fontId="4" fillId="0" borderId="0" xfId="0" applyNumberFormat="1" applyFont="1"/>
    <xf numFmtId="41" fontId="4" fillId="0" borderId="0" xfId="0" applyNumberFormat="1" applyFont="1"/>
    <xf numFmtId="165" fontId="2" fillId="0" borderId="6" xfId="3" quotePrefix="1" applyNumberFormat="1" applyFont="1" applyBorder="1" applyAlignment="1">
      <alignment horizontal="center"/>
    </xf>
    <xf numFmtId="165" fontId="2" fillId="0" borderId="0" xfId="3" quotePrefix="1" applyNumberFormat="1" applyFont="1" applyAlignment="1">
      <alignment horizontal="center"/>
    </xf>
    <xf numFmtId="0" fontId="1" fillId="0" borderId="0" xfId="3" applyAlignment="1">
      <alignment horizontal="left" indent="2"/>
    </xf>
    <xf numFmtId="164" fontId="1" fillId="0" borderId="0" xfId="3" applyNumberFormat="1"/>
    <xf numFmtId="164" fontId="1" fillId="0" borderId="0" xfId="1" applyNumberFormat="1" applyFont="1" applyFill="1" applyBorder="1" applyProtection="1">
      <protection locked="0"/>
    </xf>
    <xf numFmtId="44" fontId="2" fillId="0" borderId="6" xfId="3" quotePrefix="1" applyNumberFormat="1" applyFont="1" applyBorder="1" applyAlignment="1">
      <alignment horizontal="center"/>
    </xf>
    <xf numFmtId="165" fontId="1" fillId="0" borderId="0" xfId="3" applyNumberFormat="1"/>
    <xf numFmtId="164" fontId="1" fillId="0" borderId="0" xfId="1" applyNumberFormat="1" applyFont="1" applyFill="1" applyBorder="1" applyProtection="1"/>
    <xf numFmtId="164" fontId="1" fillId="0" borderId="0" xfId="1" applyNumberFormat="1" applyFont="1" applyFill="1" applyBorder="1" applyAlignment="1" applyProtection="1">
      <alignment horizontal="center"/>
      <protection locked="0"/>
    </xf>
    <xf numFmtId="0" fontId="2" fillId="0" borderId="0" xfId="3" applyFont="1" applyAlignment="1">
      <alignment horizontal="center"/>
    </xf>
    <xf numFmtId="10" fontId="1" fillId="0" borderId="0" xfId="2" applyNumberFormat="1" applyFont="1" applyFill="1" applyBorder="1" applyAlignment="1" applyProtection="1">
      <alignment horizontal="center"/>
      <protection locked="0"/>
    </xf>
    <xf numFmtId="0" fontId="1" fillId="0" borderId="0" xfId="3" applyAlignment="1">
      <alignment horizontal="left" indent="3"/>
    </xf>
    <xf numFmtId="167" fontId="1" fillId="0" borderId="0" xfId="3" quotePrefix="1" applyNumberFormat="1" applyAlignment="1">
      <alignment horizontal="center"/>
    </xf>
    <xf numFmtId="164" fontId="1" fillId="0" borderId="3" xfId="1" applyNumberFormat="1" applyFont="1" applyFill="1" applyBorder="1" applyAlignment="1" applyProtection="1">
      <alignment vertical="center"/>
    </xf>
    <xf numFmtId="168" fontId="1" fillId="0" borderId="0" xfId="1" quotePrefix="1" applyNumberFormat="1" applyFont="1" applyFill="1" applyBorder="1" applyAlignment="1" applyProtection="1">
      <alignment horizontal="center"/>
    </xf>
    <xf numFmtId="0" fontId="1" fillId="0" borderId="7" xfId="3" quotePrefix="1" applyBorder="1" applyAlignment="1">
      <alignment horizontal="center"/>
    </xf>
    <xf numFmtId="164" fontId="1" fillId="0" borderId="8" xfId="1" applyNumberFormat="1" applyFont="1" applyFill="1" applyBorder="1" applyAlignment="1" applyProtection="1">
      <alignment vertical="center"/>
    </xf>
    <xf numFmtId="164" fontId="1" fillId="0" borderId="0" xfId="1" applyNumberFormat="1" applyFont="1" applyFill="1" applyAlignment="1" applyProtection="1">
      <alignment vertical="center"/>
    </xf>
    <xf numFmtId="165" fontId="1" fillId="0" borderId="0" xfId="3" quotePrefix="1" applyNumberFormat="1" applyAlignment="1">
      <alignment horizontal="center"/>
    </xf>
    <xf numFmtId="164" fontId="2" fillId="0" borderId="0" xfId="1" applyNumberFormat="1" applyFont="1" applyFill="1" applyBorder="1" applyProtection="1">
      <protection locked="0"/>
    </xf>
    <xf numFmtId="164" fontId="1" fillId="0" borderId="0" xfId="3" applyNumberFormat="1" applyProtection="1">
      <protection locked="0"/>
    </xf>
    <xf numFmtId="0" fontId="1" fillId="0" borderId="0" xfId="3" applyAlignment="1">
      <alignment vertical="center"/>
    </xf>
    <xf numFmtId="164" fontId="1" fillId="0" borderId="0" xfId="1" applyNumberFormat="1" applyFont="1" applyFill="1" applyBorder="1" applyAlignment="1" applyProtection="1">
      <alignment vertical="center"/>
    </xf>
    <xf numFmtId="0" fontId="1" fillId="0" borderId="0" xfId="3" quotePrefix="1" applyAlignment="1">
      <alignment horizontal="left" vertical="center"/>
    </xf>
    <xf numFmtId="0" fontId="4" fillId="0" borderId="10" xfId="0" applyFont="1" applyBorder="1"/>
    <xf numFmtId="0" fontId="4" fillId="0" borderId="3" xfId="0" applyFont="1" applyBorder="1"/>
    <xf numFmtId="0" fontId="2" fillId="0" borderId="10" xfId="0" applyFont="1" applyBorder="1" applyAlignment="1">
      <alignment horizontal="centerContinuous"/>
    </xf>
    <xf numFmtId="0" fontId="4" fillId="0" borderId="0" xfId="0" applyFont="1" applyAlignment="1">
      <alignment horizontal="centerContinuous"/>
    </xf>
    <xf numFmtId="0" fontId="4" fillId="0" borderId="3" xfId="0" applyFont="1" applyBorder="1" applyAlignment="1">
      <alignment horizontal="centerContinuous"/>
    </xf>
    <xf numFmtId="0" fontId="2" fillId="0" borderId="10" xfId="0" applyFont="1" applyBorder="1"/>
    <xf numFmtId="0" fontId="6" fillId="0" borderId="0" xfId="0" applyFont="1" applyAlignment="1">
      <alignment horizontal="center"/>
    </xf>
    <xf numFmtId="0" fontId="6" fillId="0" borderId="3" xfId="0" applyFont="1" applyBorder="1" applyAlignment="1">
      <alignment horizontal="center"/>
    </xf>
    <xf numFmtId="0" fontId="4" fillId="0" borderId="10" xfId="0" applyFont="1" applyBorder="1" applyAlignment="1">
      <alignment horizontal="center"/>
    </xf>
    <xf numFmtId="0" fontId="1" fillId="0" borderId="0" xfId="0" applyFont="1"/>
    <xf numFmtId="37" fontId="4" fillId="0" borderId="0" xfId="0" applyNumberFormat="1" applyFont="1"/>
    <xf numFmtId="0" fontId="1" fillId="0" borderId="3" xfId="0" applyFont="1" applyBorder="1"/>
    <xf numFmtId="164" fontId="4" fillId="0" borderId="4" xfId="1" applyNumberFormat="1" applyFont="1" applyFill="1" applyBorder="1"/>
    <xf numFmtId="0" fontId="1" fillId="0" borderId="0" xfId="0" applyFont="1" applyAlignment="1">
      <alignment wrapText="1"/>
    </xf>
    <xf numFmtId="170" fontId="1" fillId="0" borderId="0" xfId="5" applyNumberFormat="1"/>
    <xf numFmtId="43" fontId="4" fillId="0" borderId="0" xfId="0" applyNumberFormat="1" applyFont="1"/>
    <xf numFmtId="9" fontId="4" fillId="0" borderId="0" xfId="2" applyFont="1" applyBorder="1"/>
    <xf numFmtId="43" fontId="4" fillId="0" borderId="11" xfId="0" applyNumberFormat="1" applyFont="1" applyBorder="1"/>
    <xf numFmtId="0" fontId="4" fillId="0" borderId="12" xfId="0" applyFont="1" applyBorder="1"/>
    <xf numFmtId="0" fontId="4" fillId="0" borderId="7" xfId="0" applyFont="1" applyBorder="1"/>
    <xf numFmtId="0" fontId="4" fillId="0" borderId="8" xfId="0" applyFont="1" applyBorder="1"/>
    <xf numFmtId="0" fontId="1" fillId="0" borderId="0" xfId="3" applyAlignment="1">
      <alignment horizontal="left" wrapText="1"/>
    </xf>
    <xf numFmtId="0" fontId="2" fillId="0" borderId="9" xfId="3" applyFont="1" applyBorder="1" applyAlignment="1">
      <alignment horizontal="center"/>
    </xf>
    <xf numFmtId="0" fontId="2" fillId="0" borderId="1" xfId="3" applyFont="1" applyBorder="1" applyAlignment="1">
      <alignment horizontal="center"/>
    </xf>
    <xf numFmtId="0" fontId="2" fillId="0" borderId="2" xfId="3" applyFont="1" applyBorder="1" applyAlignment="1">
      <alignment horizontal="center"/>
    </xf>
    <xf numFmtId="0" fontId="2" fillId="0" borderId="10" xfId="3" applyFont="1" applyBorder="1" applyAlignment="1">
      <alignment horizontal="center"/>
    </xf>
    <xf numFmtId="0" fontId="2" fillId="0" borderId="0" xfId="3" applyFont="1" applyAlignment="1">
      <alignment horizontal="center"/>
    </xf>
    <xf numFmtId="0" fontId="2" fillId="0" borderId="3" xfId="3" applyFont="1" applyBorder="1" applyAlignment="1">
      <alignment horizontal="center"/>
    </xf>
    <xf numFmtId="0" fontId="2" fillId="0" borderId="10" xfId="3" quotePrefix="1" applyFont="1" applyBorder="1" applyAlignment="1">
      <alignment horizontal="center"/>
    </xf>
    <xf numFmtId="0" fontId="6" fillId="0" borderId="10" xfId="0" applyFont="1" applyBorder="1" applyAlignment="1">
      <alignment horizontal="left"/>
    </xf>
    <xf numFmtId="0" fontId="6" fillId="0" borderId="0" xfId="0" applyFont="1" applyAlignment="1">
      <alignment horizontal="left"/>
    </xf>
    <xf numFmtId="0" fontId="2" fillId="0" borderId="13" xfId="3" applyFont="1" applyBorder="1" applyAlignment="1">
      <alignment horizontal="centerContinuous"/>
    </xf>
    <xf numFmtId="0" fontId="2" fillId="0" borderId="14" xfId="3" applyFont="1" applyBorder="1" applyAlignment="1">
      <alignment horizontal="centerContinuous"/>
    </xf>
    <xf numFmtId="0" fontId="1" fillId="0" borderId="14" xfId="3" applyBorder="1" applyAlignment="1">
      <alignment horizontal="center"/>
    </xf>
    <xf numFmtId="0" fontId="1" fillId="0" borderId="14" xfId="3" applyBorder="1" applyAlignment="1">
      <alignment horizontal="left"/>
    </xf>
    <xf numFmtId="0" fontId="1" fillId="0" borderId="15" xfId="3" applyBorder="1" applyAlignment="1">
      <alignment horizontal="left"/>
    </xf>
    <xf numFmtId="0" fontId="1" fillId="0" borderId="14" xfId="3" applyBorder="1"/>
    <xf numFmtId="0" fontId="1" fillId="0" borderId="14" xfId="3" applyBorder="1" applyAlignment="1">
      <alignment horizontal="left" indent="3"/>
    </xf>
    <xf numFmtId="0" fontId="1" fillId="0" borderId="16" xfId="3" quotePrefix="1" applyBorder="1" applyAlignment="1">
      <alignment horizontal="center"/>
    </xf>
  </cellXfs>
  <cellStyles count="6">
    <cellStyle name="Comma" xfId="1" builtinId="3"/>
    <cellStyle name="Currency 4 2" xfId="4" xr:uid="{5E06F84A-E6B9-44A8-AF42-4F4F27A62833}"/>
    <cellStyle name="Normal" xfId="0" builtinId="0"/>
    <cellStyle name="Normal 2" xfId="3" xr:uid="{EEB27882-C1D7-4814-BE98-2A8E9D553F73}"/>
    <cellStyle name="Normal 71" xfId="5" xr:uid="{AE3708DC-1B9D-4E2B-AA26-FC6F6D0FB745}"/>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C8B69A-9E64-4CED-B500-DE8AB983EEC2}">
  <dimension ref="C1:U104"/>
  <sheetViews>
    <sheetView tabSelected="1" topLeftCell="B30" zoomScale="85" zoomScaleNormal="85" zoomScaleSheetLayoutView="70" workbookViewId="0">
      <selection activeCell="D42" sqref="D42"/>
    </sheetView>
  </sheetViews>
  <sheetFormatPr defaultRowHeight="12.75" x14ac:dyDescent="0.2"/>
  <cols>
    <col min="1" max="1" width="15.85546875" style="3" customWidth="1"/>
    <col min="2" max="2" width="9.140625" style="3"/>
    <col min="3" max="3" width="4.5703125" style="3" customWidth="1"/>
    <col min="4" max="4" width="17.42578125" style="3" customWidth="1"/>
    <col min="5" max="5" width="31.7109375" style="3" customWidth="1"/>
    <col min="6" max="6" width="3.7109375" style="3" customWidth="1"/>
    <col min="7" max="7" width="7.7109375" style="3" bestFit="1" customWidth="1"/>
    <col min="8" max="8" width="3.7109375" style="3" customWidth="1"/>
    <col min="9" max="9" width="8.85546875" style="3" bestFit="1" customWidth="1"/>
    <col min="10" max="10" width="3.7109375" style="3" customWidth="1"/>
    <col min="11" max="11" width="19" style="3" bestFit="1" customWidth="1"/>
    <col min="12" max="12" width="3.7109375" style="3" customWidth="1"/>
    <col min="13" max="13" width="19.140625" style="3" bestFit="1" customWidth="1"/>
    <col min="14" max="14" width="3.7109375" style="3" customWidth="1"/>
    <col min="15" max="15" width="39" style="3" customWidth="1"/>
    <col min="16" max="16" width="1.85546875" style="3" customWidth="1"/>
    <col min="17" max="17" width="10.28515625" style="3" bestFit="1" customWidth="1"/>
    <col min="18" max="18" width="12.28515625" style="3" bestFit="1" customWidth="1"/>
    <col min="19" max="19" width="15.140625" style="3" bestFit="1" customWidth="1"/>
    <col min="20" max="20" width="12.5703125" style="3" bestFit="1" customWidth="1"/>
    <col min="21" max="261" width="9.140625" style="3"/>
    <col min="262" max="262" width="3.42578125" style="3" customWidth="1"/>
    <col min="263" max="263" width="23.42578125" style="3" customWidth="1"/>
    <col min="264" max="264" width="14.5703125" style="3" customWidth="1"/>
    <col min="265" max="265" width="15.140625" style="3" customWidth="1"/>
    <col min="266" max="266" width="14.85546875" style="3" customWidth="1"/>
    <col min="267" max="267" width="2.140625" style="3" customWidth="1"/>
    <col min="268" max="268" width="15.140625" style="3" customWidth="1"/>
    <col min="269" max="269" width="14.28515625" style="3" customWidth="1"/>
    <col min="270" max="270" width="15.42578125" style="3" customWidth="1"/>
    <col min="271" max="271" width="1.85546875" style="3" customWidth="1"/>
    <col min="272" max="272" width="15.28515625" style="3" bestFit="1" customWidth="1"/>
    <col min="273" max="273" width="16.42578125" style="3" customWidth="1"/>
    <col min="274" max="274" width="14.28515625" style="3" bestFit="1" customWidth="1"/>
    <col min="275" max="275" width="10.5703125" style="3" bestFit="1" customWidth="1"/>
    <col min="276" max="517" width="9.140625" style="3"/>
    <col min="518" max="518" width="3.42578125" style="3" customWidth="1"/>
    <col min="519" max="519" width="23.42578125" style="3" customWidth="1"/>
    <col min="520" max="520" width="14.5703125" style="3" customWidth="1"/>
    <col min="521" max="521" width="15.140625" style="3" customWidth="1"/>
    <col min="522" max="522" width="14.85546875" style="3" customWidth="1"/>
    <col min="523" max="523" width="2.140625" style="3" customWidth="1"/>
    <col min="524" max="524" width="15.140625" style="3" customWidth="1"/>
    <col min="525" max="525" width="14.28515625" style="3" customWidth="1"/>
    <col min="526" max="526" width="15.42578125" style="3" customWidth="1"/>
    <col min="527" max="527" width="1.85546875" style="3" customWidth="1"/>
    <col min="528" max="528" width="15.28515625" style="3" bestFit="1" customWidth="1"/>
    <col min="529" max="529" width="16.42578125" style="3" customWidth="1"/>
    <col min="530" max="530" width="14.28515625" style="3" bestFit="1" customWidth="1"/>
    <col min="531" max="531" width="10.5703125" style="3" bestFit="1" customWidth="1"/>
    <col min="532" max="773" width="9.140625" style="3"/>
    <col min="774" max="774" width="3.42578125" style="3" customWidth="1"/>
    <col min="775" max="775" width="23.42578125" style="3" customWidth="1"/>
    <col min="776" max="776" width="14.5703125" style="3" customWidth="1"/>
    <col min="777" max="777" width="15.140625" style="3" customWidth="1"/>
    <col min="778" max="778" width="14.85546875" style="3" customWidth="1"/>
    <col min="779" max="779" width="2.140625" style="3" customWidth="1"/>
    <col min="780" max="780" width="15.140625" style="3" customWidth="1"/>
    <col min="781" max="781" width="14.28515625" style="3" customWidth="1"/>
    <col min="782" max="782" width="15.42578125" style="3" customWidth="1"/>
    <col min="783" max="783" width="1.85546875" style="3" customWidth="1"/>
    <col min="784" max="784" width="15.28515625" style="3" bestFit="1" customWidth="1"/>
    <col min="785" max="785" width="16.42578125" style="3" customWidth="1"/>
    <col min="786" max="786" width="14.28515625" style="3" bestFit="1" customWidth="1"/>
    <col min="787" max="787" width="10.5703125" style="3" bestFit="1" customWidth="1"/>
    <col min="788" max="1029" width="9.140625" style="3"/>
    <col min="1030" max="1030" width="3.42578125" style="3" customWidth="1"/>
    <col min="1031" max="1031" width="23.42578125" style="3" customWidth="1"/>
    <col min="1032" max="1032" width="14.5703125" style="3" customWidth="1"/>
    <col min="1033" max="1033" width="15.140625" style="3" customWidth="1"/>
    <col min="1034" max="1034" width="14.85546875" style="3" customWidth="1"/>
    <col min="1035" max="1035" width="2.140625" style="3" customWidth="1"/>
    <col min="1036" max="1036" width="15.140625" style="3" customWidth="1"/>
    <col min="1037" max="1037" width="14.28515625" style="3" customWidth="1"/>
    <col min="1038" max="1038" width="15.42578125" style="3" customWidth="1"/>
    <col min="1039" max="1039" width="1.85546875" style="3" customWidth="1"/>
    <col min="1040" max="1040" width="15.28515625" style="3" bestFit="1" customWidth="1"/>
    <col min="1041" max="1041" width="16.42578125" style="3" customWidth="1"/>
    <col min="1042" max="1042" width="14.28515625" style="3" bestFit="1" customWidth="1"/>
    <col min="1043" max="1043" width="10.5703125" style="3" bestFit="1" customWidth="1"/>
    <col min="1044" max="1285" width="9.140625" style="3"/>
    <col min="1286" max="1286" width="3.42578125" style="3" customWidth="1"/>
    <col min="1287" max="1287" width="23.42578125" style="3" customWidth="1"/>
    <col min="1288" max="1288" width="14.5703125" style="3" customWidth="1"/>
    <col min="1289" max="1289" width="15.140625" style="3" customWidth="1"/>
    <col min="1290" max="1290" width="14.85546875" style="3" customWidth="1"/>
    <col min="1291" max="1291" width="2.140625" style="3" customWidth="1"/>
    <col min="1292" max="1292" width="15.140625" style="3" customWidth="1"/>
    <col min="1293" max="1293" width="14.28515625" style="3" customWidth="1"/>
    <col min="1294" max="1294" width="15.42578125" style="3" customWidth="1"/>
    <col min="1295" max="1295" width="1.85546875" style="3" customWidth="1"/>
    <col min="1296" max="1296" width="15.28515625" style="3" bestFit="1" customWidth="1"/>
    <col min="1297" max="1297" width="16.42578125" style="3" customWidth="1"/>
    <col min="1298" max="1298" width="14.28515625" style="3" bestFit="1" customWidth="1"/>
    <col min="1299" max="1299" width="10.5703125" style="3" bestFit="1" customWidth="1"/>
    <col min="1300" max="1541" width="9.140625" style="3"/>
    <col min="1542" max="1542" width="3.42578125" style="3" customWidth="1"/>
    <col min="1543" max="1543" width="23.42578125" style="3" customWidth="1"/>
    <col min="1544" max="1544" width="14.5703125" style="3" customWidth="1"/>
    <col min="1545" max="1545" width="15.140625" style="3" customWidth="1"/>
    <col min="1546" max="1546" width="14.85546875" style="3" customWidth="1"/>
    <col min="1547" max="1547" width="2.140625" style="3" customWidth="1"/>
    <col min="1548" max="1548" width="15.140625" style="3" customWidth="1"/>
    <col min="1549" max="1549" width="14.28515625" style="3" customWidth="1"/>
    <col min="1550" max="1550" width="15.42578125" style="3" customWidth="1"/>
    <col min="1551" max="1551" width="1.85546875" style="3" customWidth="1"/>
    <col min="1552" max="1552" width="15.28515625" style="3" bestFit="1" customWidth="1"/>
    <col min="1553" max="1553" width="16.42578125" style="3" customWidth="1"/>
    <col min="1554" max="1554" width="14.28515625" style="3" bestFit="1" customWidth="1"/>
    <col min="1555" max="1555" width="10.5703125" style="3" bestFit="1" customWidth="1"/>
    <col min="1556" max="1797" width="9.140625" style="3"/>
    <col min="1798" max="1798" width="3.42578125" style="3" customWidth="1"/>
    <col min="1799" max="1799" width="23.42578125" style="3" customWidth="1"/>
    <col min="1800" max="1800" width="14.5703125" style="3" customWidth="1"/>
    <col min="1801" max="1801" width="15.140625" style="3" customWidth="1"/>
    <col min="1802" max="1802" width="14.85546875" style="3" customWidth="1"/>
    <col min="1803" max="1803" width="2.140625" style="3" customWidth="1"/>
    <col min="1804" max="1804" width="15.140625" style="3" customWidth="1"/>
    <col min="1805" max="1805" width="14.28515625" style="3" customWidth="1"/>
    <col min="1806" max="1806" width="15.42578125" style="3" customWidth="1"/>
    <col min="1807" max="1807" width="1.85546875" style="3" customWidth="1"/>
    <col min="1808" max="1808" width="15.28515625" style="3" bestFit="1" customWidth="1"/>
    <col min="1809" max="1809" width="16.42578125" style="3" customWidth="1"/>
    <col min="1810" max="1810" width="14.28515625" style="3" bestFit="1" customWidth="1"/>
    <col min="1811" max="1811" width="10.5703125" style="3" bestFit="1" customWidth="1"/>
    <col min="1812" max="2053" width="9.140625" style="3"/>
    <col min="2054" max="2054" width="3.42578125" style="3" customWidth="1"/>
    <col min="2055" max="2055" width="23.42578125" style="3" customWidth="1"/>
    <col min="2056" max="2056" width="14.5703125" style="3" customWidth="1"/>
    <col min="2057" max="2057" width="15.140625" style="3" customWidth="1"/>
    <col min="2058" max="2058" width="14.85546875" style="3" customWidth="1"/>
    <col min="2059" max="2059" width="2.140625" style="3" customWidth="1"/>
    <col min="2060" max="2060" width="15.140625" style="3" customWidth="1"/>
    <col min="2061" max="2061" width="14.28515625" style="3" customWidth="1"/>
    <col min="2062" max="2062" width="15.42578125" style="3" customWidth="1"/>
    <col min="2063" max="2063" width="1.85546875" style="3" customWidth="1"/>
    <col min="2064" max="2064" width="15.28515625" style="3" bestFit="1" customWidth="1"/>
    <col min="2065" max="2065" width="16.42578125" style="3" customWidth="1"/>
    <col min="2066" max="2066" width="14.28515625" style="3" bestFit="1" customWidth="1"/>
    <col min="2067" max="2067" width="10.5703125" style="3" bestFit="1" customWidth="1"/>
    <col min="2068" max="2309" width="9.140625" style="3"/>
    <col min="2310" max="2310" width="3.42578125" style="3" customWidth="1"/>
    <col min="2311" max="2311" width="23.42578125" style="3" customWidth="1"/>
    <col min="2312" max="2312" width="14.5703125" style="3" customWidth="1"/>
    <col min="2313" max="2313" width="15.140625" style="3" customWidth="1"/>
    <col min="2314" max="2314" width="14.85546875" style="3" customWidth="1"/>
    <col min="2315" max="2315" width="2.140625" style="3" customWidth="1"/>
    <col min="2316" max="2316" width="15.140625" style="3" customWidth="1"/>
    <col min="2317" max="2317" width="14.28515625" style="3" customWidth="1"/>
    <col min="2318" max="2318" width="15.42578125" style="3" customWidth="1"/>
    <col min="2319" max="2319" width="1.85546875" style="3" customWidth="1"/>
    <col min="2320" max="2320" width="15.28515625" style="3" bestFit="1" customWidth="1"/>
    <col min="2321" max="2321" width="16.42578125" style="3" customWidth="1"/>
    <col min="2322" max="2322" width="14.28515625" style="3" bestFit="1" customWidth="1"/>
    <col min="2323" max="2323" width="10.5703125" style="3" bestFit="1" customWidth="1"/>
    <col min="2324" max="2565" width="9.140625" style="3"/>
    <col min="2566" max="2566" width="3.42578125" style="3" customWidth="1"/>
    <col min="2567" max="2567" width="23.42578125" style="3" customWidth="1"/>
    <col min="2568" max="2568" width="14.5703125" style="3" customWidth="1"/>
    <col min="2569" max="2569" width="15.140625" style="3" customWidth="1"/>
    <col min="2570" max="2570" width="14.85546875" style="3" customWidth="1"/>
    <col min="2571" max="2571" width="2.140625" style="3" customWidth="1"/>
    <col min="2572" max="2572" width="15.140625" style="3" customWidth="1"/>
    <col min="2573" max="2573" width="14.28515625" style="3" customWidth="1"/>
    <col min="2574" max="2574" width="15.42578125" style="3" customWidth="1"/>
    <col min="2575" max="2575" width="1.85546875" style="3" customWidth="1"/>
    <col min="2576" max="2576" width="15.28515625" style="3" bestFit="1" customWidth="1"/>
    <col min="2577" max="2577" width="16.42578125" style="3" customWidth="1"/>
    <col min="2578" max="2578" width="14.28515625" style="3" bestFit="1" customWidth="1"/>
    <col min="2579" max="2579" width="10.5703125" style="3" bestFit="1" customWidth="1"/>
    <col min="2580" max="2821" width="9.140625" style="3"/>
    <col min="2822" max="2822" width="3.42578125" style="3" customWidth="1"/>
    <col min="2823" max="2823" width="23.42578125" style="3" customWidth="1"/>
    <col min="2824" max="2824" width="14.5703125" style="3" customWidth="1"/>
    <col min="2825" max="2825" width="15.140625" style="3" customWidth="1"/>
    <col min="2826" max="2826" width="14.85546875" style="3" customWidth="1"/>
    <col min="2827" max="2827" width="2.140625" style="3" customWidth="1"/>
    <col min="2828" max="2828" width="15.140625" style="3" customWidth="1"/>
    <col min="2829" max="2829" width="14.28515625" style="3" customWidth="1"/>
    <col min="2830" max="2830" width="15.42578125" style="3" customWidth="1"/>
    <col min="2831" max="2831" width="1.85546875" style="3" customWidth="1"/>
    <col min="2832" max="2832" width="15.28515625" style="3" bestFit="1" customWidth="1"/>
    <col min="2833" max="2833" width="16.42578125" style="3" customWidth="1"/>
    <col min="2834" max="2834" width="14.28515625" style="3" bestFit="1" customWidth="1"/>
    <col min="2835" max="2835" width="10.5703125" style="3" bestFit="1" customWidth="1"/>
    <col min="2836" max="3077" width="9.140625" style="3"/>
    <col min="3078" max="3078" width="3.42578125" style="3" customWidth="1"/>
    <col min="3079" max="3079" width="23.42578125" style="3" customWidth="1"/>
    <col min="3080" max="3080" width="14.5703125" style="3" customWidth="1"/>
    <col min="3081" max="3081" width="15.140625" style="3" customWidth="1"/>
    <col min="3082" max="3082" width="14.85546875" style="3" customWidth="1"/>
    <col min="3083" max="3083" width="2.140625" style="3" customWidth="1"/>
    <col min="3084" max="3084" width="15.140625" style="3" customWidth="1"/>
    <col min="3085" max="3085" width="14.28515625" style="3" customWidth="1"/>
    <col min="3086" max="3086" width="15.42578125" style="3" customWidth="1"/>
    <col min="3087" max="3087" width="1.85546875" style="3" customWidth="1"/>
    <col min="3088" max="3088" width="15.28515625" style="3" bestFit="1" customWidth="1"/>
    <col min="3089" max="3089" width="16.42578125" style="3" customWidth="1"/>
    <col min="3090" max="3090" width="14.28515625" style="3" bestFit="1" customWidth="1"/>
    <col min="3091" max="3091" width="10.5703125" style="3" bestFit="1" customWidth="1"/>
    <col min="3092" max="3333" width="9.140625" style="3"/>
    <col min="3334" max="3334" width="3.42578125" style="3" customWidth="1"/>
    <col min="3335" max="3335" width="23.42578125" style="3" customWidth="1"/>
    <col min="3336" max="3336" width="14.5703125" style="3" customWidth="1"/>
    <col min="3337" max="3337" width="15.140625" style="3" customWidth="1"/>
    <col min="3338" max="3338" width="14.85546875" style="3" customWidth="1"/>
    <col min="3339" max="3339" width="2.140625" style="3" customWidth="1"/>
    <col min="3340" max="3340" width="15.140625" style="3" customWidth="1"/>
    <col min="3341" max="3341" width="14.28515625" style="3" customWidth="1"/>
    <col min="3342" max="3342" width="15.42578125" style="3" customWidth="1"/>
    <col min="3343" max="3343" width="1.85546875" style="3" customWidth="1"/>
    <col min="3344" max="3344" width="15.28515625" style="3" bestFit="1" customWidth="1"/>
    <col min="3345" max="3345" width="16.42578125" style="3" customWidth="1"/>
    <col min="3346" max="3346" width="14.28515625" style="3" bestFit="1" customWidth="1"/>
    <col min="3347" max="3347" width="10.5703125" style="3" bestFit="1" customWidth="1"/>
    <col min="3348" max="3589" width="9.140625" style="3"/>
    <col min="3590" max="3590" width="3.42578125" style="3" customWidth="1"/>
    <col min="3591" max="3591" width="23.42578125" style="3" customWidth="1"/>
    <col min="3592" max="3592" width="14.5703125" style="3" customWidth="1"/>
    <col min="3593" max="3593" width="15.140625" style="3" customWidth="1"/>
    <col min="3594" max="3594" width="14.85546875" style="3" customWidth="1"/>
    <col min="3595" max="3595" width="2.140625" style="3" customWidth="1"/>
    <col min="3596" max="3596" width="15.140625" style="3" customWidth="1"/>
    <col min="3597" max="3597" width="14.28515625" style="3" customWidth="1"/>
    <col min="3598" max="3598" width="15.42578125" style="3" customWidth="1"/>
    <col min="3599" max="3599" width="1.85546875" style="3" customWidth="1"/>
    <col min="3600" max="3600" width="15.28515625" style="3" bestFit="1" customWidth="1"/>
    <col min="3601" max="3601" width="16.42578125" style="3" customWidth="1"/>
    <col min="3602" max="3602" width="14.28515625" style="3" bestFit="1" customWidth="1"/>
    <col min="3603" max="3603" width="10.5703125" style="3" bestFit="1" customWidth="1"/>
    <col min="3604" max="3845" width="9.140625" style="3"/>
    <col min="3846" max="3846" width="3.42578125" style="3" customWidth="1"/>
    <col min="3847" max="3847" width="23.42578125" style="3" customWidth="1"/>
    <col min="3848" max="3848" width="14.5703125" style="3" customWidth="1"/>
    <col min="3849" max="3849" width="15.140625" style="3" customWidth="1"/>
    <col min="3850" max="3850" width="14.85546875" style="3" customWidth="1"/>
    <col min="3851" max="3851" width="2.140625" style="3" customWidth="1"/>
    <col min="3852" max="3852" width="15.140625" style="3" customWidth="1"/>
    <col min="3853" max="3853" width="14.28515625" style="3" customWidth="1"/>
    <col min="3854" max="3854" width="15.42578125" style="3" customWidth="1"/>
    <col min="3855" max="3855" width="1.85546875" style="3" customWidth="1"/>
    <col min="3856" max="3856" width="15.28515625" style="3" bestFit="1" customWidth="1"/>
    <col min="3857" max="3857" width="16.42578125" style="3" customWidth="1"/>
    <col min="3858" max="3858" width="14.28515625" style="3" bestFit="1" customWidth="1"/>
    <col min="3859" max="3859" width="10.5703125" style="3" bestFit="1" customWidth="1"/>
    <col min="3860" max="4101" width="9.140625" style="3"/>
    <col min="4102" max="4102" width="3.42578125" style="3" customWidth="1"/>
    <col min="4103" max="4103" width="23.42578125" style="3" customWidth="1"/>
    <col min="4104" max="4104" width="14.5703125" style="3" customWidth="1"/>
    <col min="4105" max="4105" width="15.140625" style="3" customWidth="1"/>
    <col min="4106" max="4106" width="14.85546875" style="3" customWidth="1"/>
    <col min="4107" max="4107" width="2.140625" style="3" customWidth="1"/>
    <col min="4108" max="4108" width="15.140625" style="3" customWidth="1"/>
    <col min="4109" max="4109" width="14.28515625" style="3" customWidth="1"/>
    <col min="4110" max="4110" width="15.42578125" style="3" customWidth="1"/>
    <col min="4111" max="4111" width="1.85546875" style="3" customWidth="1"/>
    <col min="4112" max="4112" width="15.28515625" style="3" bestFit="1" customWidth="1"/>
    <col min="4113" max="4113" width="16.42578125" style="3" customWidth="1"/>
    <col min="4114" max="4114" width="14.28515625" style="3" bestFit="1" customWidth="1"/>
    <col min="4115" max="4115" width="10.5703125" style="3" bestFit="1" customWidth="1"/>
    <col min="4116" max="4357" width="9.140625" style="3"/>
    <col min="4358" max="4358" width="3.42578125" style="3" customWidth="1"/>
    <col min="4359" max="4359" width="23.42578125" style="3" customWidth="1"/>
    <col min="4360" max="4360" width="14.5703125" style="3" customWidth="1"/>
    <col min="4361" max="4361" width="15.140625" style="3" customWidth="1"/>
    <col min="4362" max="4362" width="14.85546875" style="3" customWidth="1"/>
    <col min="4363" max="4363" width="2.140625" style="3" customWidth="1"/>
    <col min="4364" max="4364" width="15.140625" style="3" customWidth="1"/>
    <col min="4365" max="4365" width="14.28515625" style="3" customWidth="1"/>
    <col min="4366" max="4366" width="15.42578125" style="3" customWidth="1"/>
    <col min="4367" max="4367" width="1.85546875" style="3" customWidth="1"/>
    <col min="4368" max="4368" width="15.28515625" style="3" bestFit="1" customWidth="1"/>
    <col min="4369" max="4369" width="16.42578125" style="3" customWidth="1"/>
    <col min="4370" max="4370" width="14.28515625" style="3" bestFit="1" customWidth="1"/>
    <col min="4371" max="4371" width="10.5703125" style="3" bestFit="1" customWidth="1"/>
    <col min="4372" max="4613" width="9.140625" style="3"/>
    <col min="4614" max="4614" width="3.42578125" style="3" customWidth="1"/>
    <col min="4615" max="4615" width="23.42578125" style="3" customWidth="1"/>
    <col min="4616" max="4616" width="14.5703125" style="3" customWidth="1"/>
    <col min="4617" max="4617" width="15.140625" style="3" customWidth="1"/>
    <col min="4618" max="4618" width="14.85546875" style="3" customWidth="1"/>
    <col min="4619" max="4619" width="2.140625" style="3" customWidth="1"/>
    <col min="4620" max="4620" width="15.140625" style="3" customWidth="1"/>
    <col min="4621" max="4621" width="14.28515625" style="3" customWidth="1"/>
    <col min="4622" max="4622" width="15.42578125" style="3" customWidth="1"/>
    <col min="4623" max="4623" width="1.85546875" style="3" customWidth="1"/>
    <col min="4624" max="4624" width="15.28515625" style="3" bestFit="1" customWidth="1"/>
    <col min="4625" max="4625" width="16.42578125" style="3" customWidth="1"/>
    <col min="4626" max="4626" width="14.28515625" style="3" bestFit="1" customWidth="1"/>
    <col min="4627" max="4627" width="10.5703125" style="3" bestFit="1" customWidth="1"/>
    <col min="4628" max="4869" width="9.140625" style="3"/>
    <col min="4870" max="4870" width="3.42578125" style="3" customWidth="1"/>
    <col min="4871" max="4871" width="23.42578125" style="3" customWidth="1"/>
    <col min="4872" max="4872" width="14.5703125" style="3" customWidth="1"/>
    <col min="4873" max="4873" width="15.140625" style="3" customWidth="1"/>
    <col min="4874" max="4874" width="14.85546875" style="3" customWidth="1"/>
    <col min="4875" max="4875" width="2.140625" style="3" customWidth="1"/>
    <col min="4876" max="4876" width="15.140625" style="3" customWidth="1"/>
    <col min="4877" max="4877" width="14.28515625" style="3" customWidth="1"/>
    <col min="4878" max="4878" width="15.42578125" style="3" customWidth="1"/>
    <col min="4879" max="4879" width="1.85546875" style="3" customWidth="1"/>
    <col min="4880" max="4880" width="15.28515625" style="3" bestFit="1" customWidth="1"/>
    <col min="4881" max="4881" width="16.42578125" style="3" customWidth="1"/>
    <col min="4882" max="4882" width="14.28515625" style="3" bestFit="1" customWidth="1"/>
    <col min="4883" max="4883" width="10.5703125" style="3" bestFit="1" customWidth="1"/>
    <col min="4884" max="5125" width="9.140625" style="3"/>
    <col min="5126" max="5126" width="3.42578125" style="3" customWidth="1"/>
    <col min="5127" max="5127" width="23.42578125" style="3" customWidth="1"/>
    <col min="5128" max="5128" width="14.5703125" style="3" customWidth="1"/>
    <col min="5129" max="5129" width="15.140625" style="3" customWidth="1"/>
    <col min="5130" max="5130" width="14.85546875" style="3" customWidth="1"/>
    <col min="5131" max="5131" width="2.140625" style="3" customWidth="1"/>
    <col min="5132" max="5132" width="15.140625" style="3" customWidth="1"/>
    <col min="5133" max="5133" width="14.28515625" style="3" customWidth="1"/>
    <col min="5134" max="5134" width="15.42578125" style="3" customWidth="1"/>
    <col min="5135" max="5135" width="1.85546875" style="3" customWidth="1"/>
    <col min="5136" max="5136" width="15.28515625" style="3" bestFit="1" customWidth="1"/>
    <col min="5137" max="5137" width="16.42578125" style="3" customWidth="1"/>
    <col min="5138" max="5138" width="14.28515625" style="3" bestFit="1" customWidth="1"/>
    <col min="5139" max="5139" width="10.5703125" style="3" bestFit="1" customWidth="1"/>
    <col min="5140" max="5381" width="9.140625" style="3"/>
    <col min="5382" max="5382" width="3.42578125" style="3" customWidth="1"/>
    <col min="5383" max="5383" width="23.42578125" style="3" customWidth="1"/>
    <col min="5384" max="5384" width="14.5703125" style="3" customWidth="1"/>
    <col min="5385" max="5385" width="15.140625" style="3" customWidth="1"/>
    <col min="5386" max="5386" width="14.85546875" style="3" customWidth="1"/>
    <col min="5387" max="5387" width="2.140625" style="3" customWidth="1"/>
    <col min="5388" max="5388" width="15.140625" style="3" customWidth="1"/>
    <col min="5389" max="5389" width="14.28515625" style="3" customWidth="1"/>
    <col min="5390" max="5390" width="15.42578125" style="3" customWidth="1"/>
    <col min="5391" max="5391" width="1.85546875" style="3" customWidth="1"/>
    <col min="5392" max="5392" width="15.28515625" style="3" bestFit="1" customWidth="1"/>
    <col min="5393" max="5393" width="16.42578125" style="3" customWidth="1"/>
    <col min="5394" max="5394" width="14.28515625" style="3" bestFit="1" customWidth="1"/>
    <col min="5395" max="5395" width="10.5703125" style="3" bestFit="1" customWidth="1"/>
    <col min="5396" max="5637" width="9.140625" style="3"/>
    <col min="5638" max="5638" width="3.42578125" style="3" customWidth="1"/>
    <col min="5639" max="5639" width="23.42578125" style="3" customWidth="1"/>
    <col min="5640" max="5640" width="14.5703125" style="3" customWidth="1"/>
    <col min="5641" max="5641" width="15.140625" style="3" customWidth="1"/>
    <col min="5642" max="5642" width="14.85546875" style="3" customWidth="1"/>
    <col min="5643" max="5643" width="2.140625" style="3" customWidth="1"/>
    <col min="5644" max="5644" width="15.140625" style="3" customWidth="1"/>
    <col min="5645" max="5645" width="14.28515625" style="3" customWidth="1"/>
    <col min="5646" max="5646" width="15.42578125" style="3" customWidth="1"/>
    <col min="5647" max="5647" width="1.85546875" style="3" customWidth="1"/>
    <col min="5648" max="5648" width="15.28515625" style="3" bestFit="1" customWidth="1"/>
    <col min="5649" max="5649" width="16.42578125" style="3" customWidth="1"/>
    <col min="5650" max="5650" width="14.28515625" style="3" bestFit="1" customWidth="1"/>
    <col min="5651" max="5651" width="10.5703125" style="3" bestFit="1" customWidth="1"/>
    <col min="5652" max="5893" width="9.140625" style="3"/>
    <col min="5894" max="5894" width="3.42578125" style="3" customWidth="1"/>
    <col min="5895" max="5895" width="23.42578125" style="3" customWidth="1"/>
    <col min="5896" max="5896" width="14.5703125" style="3" customWidth="1"/>
    <col min="5897" max="5897" width="15.140625" style="3" customWidth="1"/>
    <col min="5898" max="5898" width="14.85546875" style="3" customWidth="1"/>
    <col min="5899" max="5899" width="2.140625" style="3" customWidth="1"/>
    <col min="5900" max="5900" width="15.140625" style="3" customWidth="1"/>
    <col min="5901" max="5901" width="14.28515625" style="3" customWidth="1"/>
    <col min="5902" max="5902" width="15.42578125" style="3" customWidth="1"/>
    <col min="5903" max="5903" width="1.85546875" style="3" customWidth="1"/>
    <col min="5904" max="5904" width="15.28515625" style="3" bestFit="1" customWidth="1"/>
    <col min="5905" max="5905" width="16.42578125" style="3" customWidth="1"/>
    <col min="5906" max="5906" width="14.28515625" style="3" bestFit="1" customWidth="1"/>
    <col min="5907" max="5907" width="10.5703125" style="3" bestFit="1" customWidth="1"/>
    <col min="5908" max="6149" width="9.140625" style="3"/>
    <col min="6150" max="6150" width="3.42578125" style="3" customWidth="1"/>
    <col min="6151" max="6151" width="23.42578125" style="3" customWidth="1"/>
    <col min="6152" max="6152" width="14.5703125" style="3" customWidth="1"/>
    <col min="6153" max="6153" width="15.140625" style="3" customWidth="1"/>
    <col min="6154" max="6154" width="14.85546875" style="3" customWidth="1"/>
    <col min="6155" max="6155" width="2.140625" style="3" customWidth="1"/>
    <col min="6156" max="6156" width="15.140625" style="3" customWidth="1"/>
    <col min="6157" max="6157" width="14.28515625" style="3" customWidth="1"/>
    <col min="6158" max="6158" width="15.42578125" style="3" customWidth="1"/>
    <col min="6159" max="6159" width="1.85546875" style="3" customWidth="1"/>
    <col min="6160" max="6160" width="15.28515625" style="3" bestFit="1" customWidth="1"/>
    <col min="6161" max="6161" width="16.42578125" style="3" customWidth="1"/>
    <col min="6162" max="6162" width="14.28515625" style="3" bestFit="1" customWidth="1"/>
    <col min="6163" max="6163" width="10.5703125" style="3" bestFit="1" customWidth="1"/>
    <col min="6164" max="6405" width="9.140625" style="3"/>
    <col min="6406" max="6406" width="3.42578125" style="3" customWidth="1"/>
    <col min="6407" max="6407" width="23.42578125" style="3" customWidth="1"/>
    <col min="6408" max="6408" width="14.5703125" style="3" customWidth="1"/>
    <col min="6409" max="6409" width="15.140625" style="3" customWidth="1"/>
    <col min="6410" max="6410" width="14.85546875" style="3" customWidth="1"/>
    <col min="6411" max="6411" width="2.140625" style="3" customWidth="1"/>
    <col min="6412" max="6412" width="15.140625" style="3" customWidth="1"/>
    <col min="6413" max="6413" width="14.28515625" style="3" customWidth="1"/>
    <col min="6414" max="6414" width="15.42578125" style="3" customWidth="1"/>
    <col min="6415" max="6415" width="1.85546875" style="3" customWidth="1"/>
    <col min="6416" max="6416" width="15.28515625" style="3" bestFit="1" customWidth="1"/>
    <col min="6417" max="6417" width="16.42578125" style="3" customWidth="1"/>
    <col min="6418" max="6418" width="14.28515625" style="3" bestFit="1" customWidth="1"/>
    <col min="6419" max="6419" width="10.5703125" style="3" bestFit="1" customWidth="1"/>
    <col min="6420" max="6661" width="9.140625" style="3"/>
    <col min="6662" max="6662" width="3.42578125" style="3" customWidth="1"/>
    <col min="6663" max="6663" width="23.42578125" style="3" customWidth="1"/>
    <col min="6664" max="6664" width="14.5703125" style="3" customWidth="1"/>
    <col min="6665" max="6665" width="15.140625" style="3" customWidth="1"/>
    <col min="6666" max="6666" width="14.85546875" style="3" customWidth="1"/>
    <col min="6667" max="6667" width="2.140625" style="3" customWidth="1"/>
    <col min="6668" max="6668" width="15.140625" style="3" customWidth="1"/>
    <col min="6669" max="6669" width="14.28515625" style="3" customWidth="1"/>
    <col min="6670" max="6670" width="15.42578125" style="3" customWidth="1"/>
    <col min="6671" max="6671" width="1.85546875" style="3" customWidth="1"/>
    <col min="6672" max="6672" width="15.28515625" style="3" bestFit="1" customWidth="1"/>
    <col min="6673" max="6673" width="16.42578125" style="3" customWidth="1"/>
    <col min="6674" max="6674" width="14.28515625" style="3" bestFit="1" customWidth="1"/>
    <col min="6675" max="6675" width="10.5703125" style="3" bestFit="1" customWidth="1"/>
    <col min="6676" max="6917" width="9.140625" style="3"/>
    <col min="6918" max="6918" width="3.42578125" style="3" customWidth="1"/>
    <col min="6919" max="6919" width="23.42578125" style="3" customWidth="1"/>
    <col min="6920" max="6920" width="14.5703125" style="3" customWidth="1"/>
    <col min="6921" max="6921" width="15.140625" style="3" customWidth="1"/>
    <col min="6922" max="6922" width="14.85546875" style="3" customWidth="1"/>
    <col min="6923" max="6923" width="2.140625" style="3" customWidth="1"/>
    <col min="6924" max="6924" width="15.140625" style="3" customWidth="1"/>
    <col min="6925" max="6925" width="14.28515625" style="3" customWidth="1"/>
    <col min="6926" max="6926" width="15.42578125" style="3" customWidth="1"/>
    <col min="6927" max="6927" width="1.85546875" style="3" customWidth="1"/>
    <col min="6928" max="6928" width="15.28515625" style="3" bestFit="1" customWidth="1"/>
    <col min="6929" max="6929" width="16.42578125" style="3" customWidth="1"/>
    <col min="6930" max="6930" width="14.28515625" style="3" bestFit="1" customWidth="1"/>
    <col min="6931" max="6931" width="10.5703125" style="3" bestFit="1" customWidth="1"/>
    <col min="6932" max="7173" width="9.140625" style="3"/>
    <col min="7174" max="7174" width="3.42578125" style="3" customWidth="1"/>
    <col min="7175" max="7175" width="23.42578125" style="3" customWidth="1"/>
    <col min="7176" max="7176" width="14.5703125" style="3" customWidth="1"/>
    <col min="7177" max="7177" width="15.140625" style="3" customWidth="1"/>
    <col min="7178" max="7178" width="14.85546875" style="3" customWidth="1"/>
    <col min="7179" max="7179" width="2.140625" style="3" customWidth="1"/>
    <col min="7180" max="7180" width="15.140625" style="3" customWidth="1"/>
    <col min="7181" max="7181" width="14.28515625" style="3" customWidth="1"/>
    <col min="7182" max="7182" width="15.42578125" style="3" customWidth="1"/>
    <col min="7183" max="7183" width="1.85546875" style="3" customWidth="1"/>
    <col min="7184" max="7184" width="15.28515625" style="3" bestFit="1" customWidth="1"/>
    <col min="7185" max="7185" width="16.42578125" style="3" customWidth="1"/>
    <col min="7186" max="7186" width="14.28515625" style="3" bestFit="1" customWidth="1"/>
    <col min="7187" max="7187" width="10.5703125" style="3" bestFit="1" customWidth="1"/>
    <col min="7188" max="7429" width="9.140625" style="3"/>
    <col min="7430" max="7430" width="3.42578125" style="3" customWidth="1"/>
    <col min="7431" max="7431" width="23.42578125" style="3" customWidth="1"/>
    <col min="7432" max="7432" width="14.5703125" style="3" customWidth="1"/>
    <col min="7433" max="7433" width="15.140625" style="3" customWidth="1"/>
    <col min="7434" max="7434" width="14.85546875" style="3" customWidth="1"/>
    <col min="7435" max="7435" width="2.140625" style="3" customWidth="1"/>
    <col min="7436" max="7436" width="15.140625" style="3" customWidth="1"/>
    <col min="7437" max="7437" width="14.28515625" style="3" customWidth="1"/>
    <col min="7438" max="7438" width="15.42578125" style="3" customWidth="1"/>
    <col min="7439" max="7439" width="1.85546875" style="3" customWidth="1"/>
    <col min="7440" max="7440" width="15.28515625" style="3" bestFit="1" customWidth="1"/>
    <col min="7441" max="7441" width="16.42578125" style="3" customWidth="1"/>
    <col min="7442" max="7442" width="14.28515625" style="3" bestFit="1" customWidth="1"/>
    <col min="7443" max="7443" width="10.5703125" style="3" bestFit="1" customWidth="1"/>
    <col min="7444" max="7685" width="9.140625" style="3"/>
    <col min="7686" max="7686" width="3.42578125" style="3" customWidth="1"/>
    <col min="7687" max="7687" width="23.42578125" style="3" customWidth="1"/>
    <col min="7688" max="7688" width="14.5703125" style="3" customWidth="1"/>
    <col min="7689" max="7689" width="15.140625" style="3" customWidth="1"/>
    <col min="7690" max="7690" width="14.85546875" style="3" customWidth="1"/>
    <col min="7691" max="7691" width="2.140625" style="3" customWidth="1"/>
    <col min="7692" max="7692" width="15.140625" style="3" customWidth="1"/>
    <col min="7693" max="7693" width="14.28515625" style="3" customWidth="1"/>
    <col min="7694" max="7694" width="15.42578125" style="3" customWidth="1"/>
    <col min="7695" max="7695" width="1.85546875" style="3" customWidth="1"/>
    <col min="7696" max="7696" width="15.28515625" style="3" bestFit="1" customWidth="1"/>
    <col min="7697" max="7697" width="16.42578125" style="3" customWidth="1"/>
    <col min="7698" max="7698" width="14.28515625" style="3" bestFit="1" customWidth="1"/>
    <col min="7699" max="7699" width="10.5703125" style="3" bestFit="1" customWidth="1"/>
    <col min="7700" max="7941" width="9.140625" style="3"/>
    <col min="7942" max="7942" width="3.42578125" style="3" customWidth="1"/>
    <col min="7943" max="7943" width="23.42578125" style="3" customWidth="1"/>
    <col min="7944" max="7944" width="14.5703125" style="3" customWidth="1"/>
    <col min="7945" max="7945" width="15.140625" style="3" customWidth="1"/>
    <col min="7946" max="7946" width="14.85546875" style="3" customWidth="1"/>
    <col min="7947" max="7947" width="2.140625" style="3" customWidth="1"/>
    <col min="7948" max="7948" width="15.140625" style="3" customWidth="1"/>
    <col min="7949" max="7949" width="14.28515625" style="3" customWidth="1"/>
    <col min="7950" max="7950" width="15.42578125" style="3" customWidth="1"/>
    <col min="7951" max="7951" width="1.85546875" style="3" customWidth="1"/>
    <col min="7952" max="7952" width="15.28515625" style="3" bestFit="1" customWidth="1"/>
    <col min="7953" max="7953" width="16.42578125" style="3" customWidth="1"/>
    <col min="7954" max="7954" width="14.28515625" style="3" bestFit="1" customWidth="1"/>
    <col min="7955" max="7955" width="10.5703125" style="3" bestFit="1" customWidth="1"/>
    <col min="7956" max="8197" width="9.140625" style="3"/>
    <col min="8198" max="8198" width="3.42578125" style="3" customWidth="1"/>
    <col min="8199" max="8199" width="23.42578125" style="3" customWidth="1"/>
    <col min="8200" max="8200" width="14.5703125" style="3" customWidth="1"/>
    <col min="8201" max="8201" width="15.140625" style="3" customWidth="1"/>
    <col min="8202" max="8202" width="14.85546875" style="3" customWidth="1"/>
    <col min="8203" max="8203" width="2.140625" style="3" customWidth="1"/>
    <col min="8204" max="8204" width="15.140625" style="3" customWidth="1"/>
    <col min="8205" max="8205" width="14.28515625" style="3" customWidth="1"/>
    <col min="8206" max="8206" width="15.42578125" style="3" customWidth="1"/>
    <col min="8207" max="8207" width="1.85546875" style="3" customWidth="1"/>
    <col min="8208" max="8208" width="15.28515625" style="3" bestFit="1" customWidth="1"/>
    <col min="8209" max="8209" width="16.42578125" style="3" customWidth="1"/>
    <col min="8210" max="8210" width="14.28515625" style="3" bestFit="1" customWidth="1"/>
    <col min="8211" max="8211" width="10.5703125" style="3" bestFit="1" customWidth="1"/>
    <col min="8212" max="8453" width="9.140625" style="3"/>
    <col min="8454" max="8454" width="3.42578125" style="3" customWidth="1"/>
    <col min="8455" max="8455" width="23.42578125" style="3" customWidth="1"/>
    <col min="8456" max="8456" width="14.5703125" style="3" customWidth="1"/>
    <col min="8457" max="8457" width="15.140625" style="3" customWidth="1"/>
    <col min="8458" max="8458" width="14.85546875" style="3" customWidth="1"/>
    <col min="8459" max="8459" width="2.140625" style="3" customWidth="1"/>
    <col min="8460" max="8460" width="15.140625" style="3" customWidth="1"/>
    <col min="8461" max="8461" width="14.28515625" style="3" customWidth="1"/>
    <col min="8462" max="8462" width="15.42578125" style="3" customWidth="1"/>
    <col min="8463" max="8463" width="1.85546875" style="3" customWidth="1"/>
    <col min="8464" max="8464" width="15.28515625" style="3" bestFit="1" customWidth="1"/>
    <col min="8465" max="8465" width="16.42578125" style="3" customWidth="1"/>
    <col min="8466" max="8466" width="14.28515625" style="3" bestFit="1" customWidth="1"/>
    <col min="8467" max="8467" width="10.5703125" style="3" bestFit="1" customWidth="1"/>
    <col min="8468" max="8709" width="9.140625" style="3"/>
    <col min="8710" max="8710" width="3.42578125" style="3" customWidth="1"/>
    <col min="8711" max="8711" width="23.42578125" style="3" customWidth="1"/>
    <col min="8712" max="8712" width="14.5703125" style="3" customWidth="1"/>
    <col min="8713" max="8713" width="15.140625" style="3" customWidth="1"/>
    <col min="8714" max="8714" width="14.85546875" style="3" customWidth="1"/>
    <col min="8715" max="8715" width="2.140625" style="3" customWidth="1"/>
    <col min="8716" max="8716" width="15.140625" style="3" customWidth="1"/>
    <col min="8717" max="8717" width="14.28515625" style="3" customWidth="1"/>
    <col min="8718" max="8718" width="15.42578125" style="3" customWidth="1"/>
    <col min="8719" max="8719" width="1.85546875" style="3" customWidth="1"/>
    <col min="8720" max="8720" width="15.28515625" style="3" bestFit="1" customWidth="1"/>
    <col min="8721" max="8721" width="16.42578125" style="3" customWidth="1"/>
    <col min="8722" max="8722" width="14.28515625" style="3" bestFit="1" customWidth="1"/>
    <col min="8723" max="8723" width="10.5703125" style="3" bestFit="1" customWidth="1"/>
    <col min="8724" max="8965" width="9.140625" style="3"/>
    <col min="8966" max="8966" width="3.42578125" style="3" customWidth="1"/>
    <col min="8967" max="8967" width="23.42578125" style="3" customWidth="1"/>
    <col min="8968" max="8968" width="14.5703125" style="3" customWidth="1"/>
    <col min="8969" max="8969" width="15.140625" style="3" customWidth="1"/>
    <col min="8970" max="8970" width="14.85546875" style="3" customWidth="1"/>
    <col min="8971" max="8971" width="2.140625" style="3" customWidth="1"/>
    <col min="8972" max="8972" width="15.140625" style="3" customWidth="1"/>
    <col min="8973" max="8973" width="14.28515625" style="3" customWidth="1"/>
    <col min="8974" max="8974" width="15.42578125" style="3" customWidth="1"/>
    <col min="8975" max="8975" width="1.85546875" style="3" customWidth="1"/>
    <col min="8976" max="8976" width="15.28515625" style="3" bestFit="1" customWidth="1"/>
    <col min="8977" max="8977" width="16.42578125" style="3" customWidth="1"/>
    <col min="8978" max="8978" width="14.28515625" style="3" bestFit="1" customWidth="1"/>
    <col min="8979" max="8979" width="10.5703125" style="3" bestFit="1" customWidth="1"/>
    <col min="8980" max="9221" width="9.140625" style="3"/>
    <col min="9222" max="9222" width="3.42578125" style="3" customWidth="1"/>
    <col min="9223" max="9223" width="23.42578125" style="3" customWidth="1"/>
    <col min="9224" max="9224" width="14.5703125" style="3" customWidth="1"/>
    <col min="9225" max="9225" width="15.140625" style="3" customWidth="1"/>
    <col min="9226" max="9226" width="14.85546875" style="3" customWidth="1"/>
    <col min="9227" max="9227" width="2.140625" style="3" customWidth="1"/>
    <col min="9228" max="9228" width="15.140625" style="3" customWidth="1"/>
    <col min="9229" max="9229" width="14.28515625" style="3" customWidth="1"/>
    <col min="9230" max="9230" width="15.42578125" style="3" customWidth="1"/>
    <col min="9231" max="9231" width="1.85546875" style="3" customWidth="1"/>
    <col min="9232" max="9232" width="15.28515625" style="3" bestFit="1" customWidth="1"/>
    <col min="9233" max="9233" width="16.42578125" style="3" customWidth="1"/>
    <col min="9234" max="9234" width="14.28515625" style="3" bestFit="1" customWidth="1"/>
    <col min="9235" max="9235" width="10.5703125" style="3" bestFit="1" customWidth="1"/>
    <col min="9236" max="9477" width="9.140625" style="3"/>
    <col min="9478" max="9478" width="3.42578125" style="3" customWidth="1"/>
    <col min="9479" max="9479" width="23.42578125" style="3" customWidth="1"/>
    <col min="9480" max="9480" width="14.5703125" style="3" customWidth="1"/>
    <col min="9481" max="9481" width="15.140625" style="3" customWidth="1"/>
    <col min="9482" max="9482" width="14.85546875" style="3" customWidth="1"/>
    <col min="9483" max="9483" width="2.140625" style="3" customWidth="1"/>
    <col min="9484" max="9484" width="15.140625" style="3" customWidth="1"/>
    <col min="9485" max="9485" width="14.28515625" style="3" customWidth="1"/>
    <col min="9486" max="9486" width="15.42578125" style="3" customWidth="1"/>
    <col min="9487" max="9487" width="1.85546875" style="3" customWidth="1"/>
    <col min="9488" max="9488" width="15.28515625" style="3" bestFit="1" customWidth="1"/>
    <col min="9489" max="9489" width="16.42578125" style="3" customWidth="1"/>
    <col min="9490" max="9490" width="14.28515625" style="3" bestFit="1" customWidth="1"/>
    <col min="9491" max="9491" width="10.5703125" style="3" bestFit="1" customWidth="1"/>
    <col min="9492" max="9733" width="9.140625" style="3"/>
    <col min="9734" max="9734" width="3.42578125" style="3" customWidth="1"/>
    <col min="9735" max="9735" width="23.42578125" style="3" customWidth="1"/>
    <col min="9736" max="9736" width="14.5703125" style="3" customWidth="1"/>
    <col min="9737" max="9737" width="15.140625" style="3" customWidth="1"/>
    <col min="9738" max="9738" width="14.85546875" style="3" customWidth="1"/>
    <col min="9739" max="9739" width="2.140625" style="3" customWidth="1"/>
    <col min="9740" max="9740" width="15.140625" style="3" customWidth="1"/>
    <col min="9741" max="9741" width="14.28515625" style="3" customWidth="1"/>
    <col min="9742" max="9742" width="15.42578125" style="3" customWidth="1"/>
    <col min="9743" max="9743" width="1.85546875" style="3" customWidth="1"/>
    <col min="9744" max="9744" width="15.28515625" style="3" bestFit="1" customWidth="1"/>
    <col min="9745" max="9745" width="16.42578125" style="3" customWidth="1"/>
    <col min="9746" max="9746" width="14.28515625" style="3" bestFit="1" customWidth="1"/>
    <col min="9747" max="9747" width="10.5703125" style="3" bestFit="1" customWidth="1"/>
    <col min="9748" max="9989" width="9.140625" style="3"/>
    <col min="9990" max="9990" width="3.42578125" style="3" customWidth="1"/>
    <col min="9991" max="9991" width="23.42578125" style="3" customWidth="1"/>
    <col min="9992" max="9992" width="14.5703125" style="3" customWidth="1"/>
    <col min="9993" max="9993" width="15.140625" style="3" customWidth="1"/>
    <col min="9994" max="9994" width="14.85546875" style="3" customWidth="1"/>
    <col min="9995" max="9995" width="2.140625" style="3" customWidth="1"/>
    <col min="9996" max="9996" width="15.140625" style="3" customWidth="1"/>
    <col min="9997" max="9997" width="14.28515625" style="3" customWidth="1"/>
    <col min="9998" max="9998" width="15.42578125" style="3" customWidth="1"/>
    <col min="9999" max="9999" width="1.85546875" style="3" customWidth="1"/>
    <col min="10000" max="10000" width="15.28515625" style="3" bestFit="1" customWidth="1"/>
    <col min="10001" max="10001" width="16.42578125" style="3" customWidth="1"/>
    <col min="10002" max="10002" width="14.28515625" style="3" bestFit="1" customWidth="1"/>
    <col min="10003" max="10003" width="10.5703125" style="3" bestFit="1" customWidth="1"/>
    <col min="10004" max="10245" width="9.140625" style="3"/>
    <col min="10246" max="10246" width="3.42578125" style="3" customWidth="1"/>
    <col min="10247" max="10247" width="23.42578125" style="3" customWidth="1"/>
    <col min="10248" max="10248" width="14.5703125" style="3" customWidth="1"/>
    <col min="10249" max="10249" width="15.140625" style="3" customWidth="1"/>
    <col min="10250" max="10250" width="14.85546875" style="3" customWidth="1"/>
    <col min="10251" max="10251" width="2.140625" style="3" customWidth="1"/>
    <col min="10252" max="10252" width="15.140625" style="3" customWidth="1"/>
    <col min="10253" max="10253" width="14.28515625" style="3" customWidth="1"/>
    <col min="10254" max="10254" width="15.42578125" style="3" customWidth="1"/>
    <col min="10255" max="10255" width="1.85546875" style="3" customWidth="1"/>
    <col min="10256" max="10256" width="15.28515625" style="3" bestFit="1" customWidth="1"/>
    <col min="10257" max="10257" width="16.42578125" style="3" customWidth="1"/>
    <col min="10258" max="10258" width="14.28515625" style="3" bestFit="1" customWidth="1"/>
    <col min="10259" max="10259" width="10.5703125" style="3" bestFit="1" customWidth="1"/>
    <col min="10260" max="10501" width="9.140625" style="3"/>
    <col min="10502" max="10502" width="3.42578125" style="3" customWidth="1"/>
    <col min="10503" max="10503" width="23.42578125" style="3" customWidth="1"/>
    <col min="10504" max="10504" width="14.5703125" style="3" customWidth="1"/>
    <col min="10505" max="10505" width="15.140625" style="3" customWidth="1"/>
    <col min="10506" max="10506" width="14.85546875" style="3" customWidth="1"/>
    <col min="10507" max="10507" width="2.140625" style="3" customWidth="1"/>
    <col min="10508" max="10508" width="15.140625" style="3" customWidth="1"/>
    <col min="10509" max="10509" width="14.28515625" style="3" customWidth="1"/>
    <col min="10510" max="10510" width="15.42578125" style="3" customWidth="1"/>
    <col min="10511" max="10511" width="1.85546875" style="3" customWidth="1"/>
    <col min="10512" max="10512" width="15.28515625" style="3" bestFit="1" customWidth="1"/>
    <col min="10513" max="10513" width="16.42578125" style="3" customWidth="1"/>
    <col min="10514" max="10514" width="14.28515625" style="3" bestFit="1" customWidth="1"/>
    <col min="10515" max="10515" width="10.5703125" style="3" bestFit="1" customWidth="1"/>
    <col min="10516" max="10757" width="9.140625" style="3"/>
    <col min="10758" max="10758" width="3.42578125" style="3" customWidth="1"/>
    <col min="10759" max="10759" width="23.42578125" style="3" customWidth="1"/>
    <col min="10760" max="10760" width="14.5703125" style="3" customWidth="1"/>
    <col min="10761" max="10761" width="15.140625" style="3" customWidth="1"/>
    <col min="10762" max="10762" width="14.85546875" style="3" customWidth="1"/>
    <col min="10763" max="10763" width="2.140625" style="3" customWidth="1"/>
    <col min="10764" max="10764" width="15.140625" style="3" customWidth="1"/>
    <col min="10765" max="10765" width="14.28515625" style="3" customWidth="1"/>
    <col min="10766" max="10766" width="15.42578125" style="3" customWidth="1"/>
    <col min="10767" max="10767" width="1.85546875" style="3" customWidth="1"/>
    <col min="10768" max="10768" width="15.28515625" style="3" bestFit="1" customWidth="1"/>
    <col min="10769" max="10769" width="16.42578125" style="3" customWidth="1"/>
    <col min="10770" max="10770" width="14.28515625" style="3" bestFit="1" customWidth="1"/>
    <col min="10771" max="10771" width="10.5703125" style="3" bestFit="1" customWidth="1"/>
    <col min="10772" max="11013" width="9.140625" style="3"/>
    <col min="11014" max="11014" width="3.42578125" style="3" customWidth="1"/>
    <col min="11015" max="11015" width="23.42578125" style="3" customWidth="1"/>
    <col min="11016" max="11016" width="14.5703125" style="3" customWidth="1"/>
    <col min="11017" max="11017" width="15.140625" style="3" customWidth="1"/>
    <col min="11018" max="11018" width="14.85546875" style="3" customWidth="1"/>
    <col min="11019" max="11019" width="2.140625" style="3" customWidth="1"/>
    <col min="11020" max="11020" width="15.140625" style="3" customWidth="1"/>
    <col min="11021" max="11021" width="14.28515625" style="3" customWidth="1"/>
    <col min="11022" max="11022" width="15.42578125" style="3" customWidth="1"/>
    <col min="11023" max="11023" width="1.85546875" style="3" customWidth="1"/>
    <col min="11024" max="11024" width="15.28515625" style="3" bestFit="1" customWidth="1"/>
    <col min="11025" max="11025" width="16.42578125" style="3" customWidth="1"/>
    <col min="11026" max="11026" width="14.28515625" style="3" bestFit="1" customWidth="1"/>
    <col min="11027" max="11027" width="10.5703125" style="3" bestFit="1" customWidth="1"/>
    <col min="11028" max="11269" width="9.140625" style="3"/>
    <col min="11270" max="11270" width="3.42578125" style="3" customWidth="1"/>
    <col min="11271" max="11271" width="23.42578125" style="3" customWidth="1"/>
    <col min="11272" max="11272" width="14.5703125" style="3" customWidth="1"/>
    <col min="11273" max="11273" width="15.140625" style="3" customWidth="1"/>
    <col min="11274" max="11274" width="14.85546875" style="3" customWidth="1"/>
    <col min="11275" max="11275" width="2.140625" style="3" customWidth="1"/>
    <col min="11276" max="11276" width="15.140625" style="3" customWidth="1"/>
    <col min="11277" max="11277" width="14.28515625" style="3" customWidth="1"/>
    <col min="11278" max="11278" width="15.42578125" style="3" customWidth="1"/>
    <col min="11279" max="11279" width="1.85546875" style="3" customWidth="1"/>
    <col min="11280" max="11280" width="15.28515625" style="3" bestFit="1" customWidth="1"/>
    <col min="11281" max="11281" width="16.42578125" style="3" customWidth="1"/>
    <col min="11282" max="11282" width="14.28515625" style="3" bestFit="1" customWidth="1"/>
    <col min="11283" max="11283" width="10.5703125" style="3" bestFit="1" customWidth="1"/>
    <col min="11284" max="11525" width="9.140625" style="3"/>
    <col min="11526" max="11526" width="3.42578125" style="3" customWidth="1"/>
    <col min="11527" max="11527" width="23.42578125" style="3" customWidth="1"/>
    <col min="11528" max="11528" width="14.5703125" style="3" customWidth="1"/>
    <col min="11529" max="11529" width="15.140625" style="3" customWidth="1"/>
    <col min="11530" max="11530" width="14.85546875" style="3" customWidth="1"/>
    <col min="11531" max="11531" width="2.140625" style="3" customWidth="1"/>
    <col min="11532" max="11532" width="15.140625" style="3" customWidth="1"/>
    <col min="11533" max="11533" width="14.28515625" style="3" customWidth="1"/>
    <col min="11534" max="11534" width="15.42578125" style="3" customWidth="1"/>
    <col min="11535" max="11535" width="1.85546875" style="3" customWidth="1"/>
    <col min="11536" max="11536" width="15.28515625" style="3" bestFit="1" customWidth="1"/>
    <col min="11537" max="11537" width="16.42578125" style="3" customWidth="1"/>
    <col min="11538" max="11538" width="14.28515625" style="3" bestFit="1" customWidth="1"/>
    <col min="11539" max="11539" width="10.5703125" style="3" bestFit="1" customWidth="1"/>
    <col min="11540" max="11781" width="9.140625" style="3"/>
    <col min="11782" max="11782" width="3.42578125" style="3" customWidth="1"/>
    <col min="11783" max="11783" width="23.42578125" style="3" customWidth="1"/>
    <col min="11784" max="11784" width="14.5703125" style="3" customWidth="1"/>
    <col min="11785" max="11785" width="15.140625" style="3" customWidth="1"/>
    <col min="11786" max="11786" width="14.85546875" style="3" customWidth="1"/>
    <col min="11787" max="11787" width="2.140625" style="3" customWidth="1"/>
    <col min="11788" max="11788" width="15.140625" style="3" customWidth="1"/>
    <col min="11789" max="11789" width="14.28515625" style="3" customWidth="1"/>
    <col min="11790" max="11790" width="15.42578125" style="3" customWidth="1"/>
    <col min="11791" max="11791" width="1.85546875" style="3" customWidth="1"/>
    <col min="11792" max="11792" width="15.28515625" style="3" bestFit="1" customWidth="1"/>
    <col min="11793" max="11793" width="16.42578125" style="3" customWidth="1"/>
    <col min="11794" max="11794" width="14.28515625" style="3" bestFit="1" customWidth="1"/>
    <col min="11795" max="11795" width="10.5703125" style="3" bestFit="1" customWidth="1"/>
    <col min="11796" max="12037" width="9.140625" style="3"/>
    <col min="12038" max="12038" width="3.42578125" style="3" customWidth="1"/>
    <col min="12039" max="12039" width="23.42578125" style="3" customWidth="1"/>
    <col min="12040" max="12040" width="14.5703125" style="3" customWidth="1"/>
    <col min="12041" max="12041" width="15.140625" style="3" customWidth="1"/>
    <col min="12042" max="12042" width="14.85546875" style="3" customWidth="1"/>
    <col min="12043" max="12043" width="2.140625" style="3" customWidth="1"/>
    <col min="12044" max="12044" width="15.140625" style="3" customWidth="1"/>
    <col min="12045" max="12045" width="14.28515625" style="3" customWidth="1"/>
    <col min="12046" max="12046" width="15.42578125" style="3" customWidth="1"/>
    <col min="12047" max="12047" width="1.85546875" style="3" customWidth="1"/>
    <col min="12048" max="12048" width="15.28515625" style="3" bestFit="1" customWidth="1"/>
    <col min="12049" max="12049" width="16.42578125" style="3" customWidth="1"/>
    <col min="12050" max="12050" width="14.28515625" style="3" bestFit="1" customWidth="1"/>
    <col min="12051" max="12051" width="10.5703125" style="3" bestFit="1" customWidth="1"/>
    <col min="12052" max="12293" width="9.140625" style="3"/>
    <col min="12294" max="12294" width="3.42578125" style="3" customWidth="1"/>
    <col min="12295" max="12295" width="23.42578125" style="3" customWidth="1"/>
    <col min="12296" max="12296" width="14.5703125" style="3" customWidth="1"/>
    <col min="12297" max="12297" width="15.140625" style="3" customWidth="1"/>
    <col min="12298" max="12298" width="14.85546875" style="3" customWidth="1"/>
    <col min="12299" max="12299" width="2.140625" style="3" customWidth="1"/>
    <col min="12300" max="12300" width="15.140625" style="3" customWidth="1"/>
    <col min="12301" max="12301" width="14.28515625" style="3" customWidth="1"/>
    <col min="12302" max="12302" width="15.42578125" style="3" customWidth="1"/>
    <col min="12303" max="12303" width="1.85546875" style="3" customWidth="1"/>
    <col min="12304" max="12304" width="15.28515625" style="3" bestFit="1" customWidth="1"/>
    <col min="12305" max="12305" width="16.42578125" style="3" customWidth="1"/>
    <col min="12306" max="12306" width="14.28515625" style="3" bestFit="1" customWidth="1"/>
    <col min="12307" max="12307" width="10.5703125" style="3" bestFit="1" customWidth="1"/>
    <col min="12308" max="12549" width="9.140625" style="3"/>
    <col min="12550" max="12550" width="3.42578125" style="3" customWidth="1"/>
    <col min="12551" max="12551" width="23.42578125" style="3" customWidth="1"/>
    <col min="12552" max="12552" width="14.5703125" style="3" customWidth="1"/>
    <col min="12553" max="12553" width="15.140625" style="3" customWidth="1"/>
    <col min="12554" max="12554" width="14.85546875" style="3" customWidth="1"/>
    <col min="12555" max="12555" width="2.140625" style="3" customWidth="1"/>
    <col min="12556" max="12556" width="15.140625" style="3" customWidth="1"/>
    <col min="12557" max="12557" width="14.28515625" style="3" customWidth="1"/>
    <col min="12558" max="12558" width="15.42578125" style="3" customWidth="1"/>
    <col min="12559" max="12559" width="1.85546875" style="3" customWidth="1"/>
    <col min="12560" max="12560" width="15.28515625" style="3" bestFit="1" customWidth="1"/>
    <col min="12561" max="12561" width="16.42578125" style="3" customWidth="1"/>
    <col min="12562" max="12562" width="14.28515625" style="3" bestFit="1" customWidth="1"/>
    <col min="12563" max="12563" width="10.5703125" style="3" bestFit="1" customWidth="1"/>
    <col min="12564" max="12805" width="9.140625" style="3"/>
    <col min="12806" max="12806" width="3.42578125" style="3" customWidth="1"/>
    <col min="12807" max="12807" width="23.42578125" style="3" customWidth="1"/>
    <col min="12808" max="12808" width="14.5703125" style="3" customWidth="1"/>
    <col min="12809" max="12809" width="15.140625" style="3" customWidth="1"/>
    <col min="12810" max="12810" width="14.85546875" style="3" customWidth="1"/>
    <col min="12811" max="12811" width="2.140625" style="3" customWidth="1"/>
    <col min="12812" max="12812" width="15.140625" style="3" customWidth="1"/>
    <col min="12813" max="12813" width="14.28515625" style="3" customWidth="1"/>
    <col min="12814" max="12814" width="15.42578125" style="3" customWidth="1"/>
    <col min="12815" max="12815" width="1.85546875" style="3" customWidth="1"/>
    <col min="12816" max="12816" width="15.28515625" style="3" bestFit="1" customWidth="1"/>
    <col min="12817" max="12817" width="16.42578125" style="3" customWidth="1"/>
    <col min="12818" max="12818" width="14.28515625" style="3" bestFit="1" customWidth="1"/>
    <col min="12819" max="12819" width="10.5703125" style="3" bestFit="1" customWidth="1"/>
    <col min="12820" max="13061" width="9.140625" style="3"/>
    <col min="13062" max="13062" width="3.42578125" style="3" customWidth="1"/>
    <col min="13063" max="13063" width="23.42578125" style="3" customWidth="1"/>
    <col min="13064" max="13064" width="14.5703125" style="3" customWidth="1"/>
    <col min="13065" max="13065" width="15.140625" style="3" customWidth="1"/>
    <col min="13066" max="13066" width="14.85546875" style="3" customWidth="1"/>
    <col min="13067" max="13067" width="2.140625" style="3" customWidth="1"/>
    <col min="13068" max="13068" width="15.140625" style="3" customWidth="1"/>
    <col min="13069" max="13069" width="14.28515625" style="3" customWidth="1"/>
    <col min="13070" max="13070" width="15.42578125" style="3" customWidth="1"/>
    <col min="13071" max="13071" width="1.85546875" style="3" customWidth="1"/>
    <col min="13072" max="13072" width="15.28515625" style="3" bestFit="1" customWidth="1"/>
    <col min="13073" max="13073" width="16.42578125" style="3" customWidth="1"/>
    <col min="13074" max="13074" width="14.28515625" style="3" bestFit="1" customWidth="1"/>
    <col min="13075" max="13075" width="10.5703125" style="3" bestFit="1" customWidth="1"/>
    <col min="13076" max="13317" width="9.140625" style="3"/>
    <col min="13318" max="13318" width="3.42578125" style="3" customWidth="1"/>
    <col min="13319" max="13319" width="23.42578125" style="3" customWidth="1"/>
    <col min="13320" max="13320" width="14.5703125" style="3" customWidth="1"/>
    <col min="13321" max="13321" width="15.140625" style="3" customWidth="1"/>
    <col min="13322" max="13322" width="14.85546875" style="3" customWidth="1"/>
    <col min="13323" max="13323" width="2.140625" style="3" customWidth="1"/>
    <col min="13324" max="13324" width="15.140625" style="3" customWidth="1"/>
    <col min="13325" max="13325" width="14.28515625" style="3" customWidth="1"/>
    <col min="13326" max="13326" width="15.42578125" style="3" customWidth="1"/>
    <col min="13327" max="13327" width="1.85546875" style="3" customWidth="1"/>
    <col min="13328" max="13328" width="15.28515625" style="3" bestFit="1" customWidth="1"/>
    <col min="13329" max="13329" width="16.42578125" style="3" customWidth="1"/>
    <col min="13330" max="13330" width="14.28515625" style="3" bestFit="1" customWidth="1"/>
    <col min="13331" max="13331" width="10.5703125" style="3" bestFit="1" customWidth="1"/>
    <col min="13332" max="13573" width="9.140625" style="3"/>
    <col min="13574" max="13574" width="3.42578125" style="3" customWidth="1"/>
    <col min="13575" max="13575" width="23.42578125" style="3" customWidth="1"/>
    <col min="13576" max="13576" width="14.5703125" style="3" customWidth="1"/>
    <col min="13577" max="13577" width="15.140625" style="3" customWidth="1"/>
    <col min="13578" max="13578" width="14.85546875" style="3" customWidth="1"/>
    <col min="13579" max="13579" width="2.140625" style="3" customWidth="1"/>
    <col min="13580" max="13580" width="15.140625" style="3" customWidth="1"/>
    <col min="13581" max="13581" width="14.28515625" style="3" customWidth="1"/>
    <col min="13582" max="13582" width="15.42578125" style="3" customWidth="1"/>
    <col min="13583" max="13583" width="1.85546875" style="3" customWidth="1"/>
    <col min="13584" max="13584" width="15.28515625" style="3" bestFit="1" customWidth="1"/>
    <col min="13585" max="13585" width="16.42578125" style="3" customWidth="1"/>
    <col min="13586" max="13586" width="14.28515625" style="3" bestFit="1" customWidth="1"/>
    <col min="13587" max="13587" width="10.5703125" style="3" bestFit="1" customWidth="1"/>
    <col min="13588" max="13829" width="9.140625" style="3"/>
    <col min="13830" max="13830" width="3.42578125" style="3" customWidth="1"/>
    <col min="13831" max="13831" width="23.42578125" style="3" customWidth="1"/>
    <col min="13832" max="13832" width="14.5703125" style="3" customWidth="1"/>
    <col min="13833" max="13833" width="15.140625" style="3" customWidth="1"/>
    <col min="13834" max="13834" width="14.85546875" style="3" customWidth="1"/>
    <col min="13835" max="13835" width="2.140625" style="3" customWidth="1"/>
    <col min="13836" max="13836" width="15.140625" style="3" customWidth="1"/>
    <col min="13837" max="13837" width="14.28515625" style="3" customWidth="1"/>
    <col min="13838" max="13838" width="15.42578125" style="3" customWidth="1"/>
    <col min="13839" max="13839" width="1.85546875" style="3" customWidth="1"/>
    <col min="13840" max="13840" width="15.28515625" style="3" bestFit="1" customWidth="1"/>
    <col min="13841" max="13841" width="16.42578125" style="3" customWidth="1"/>
    <col min="13842" max="13842" width="14.28515625" style="3" bestFit="1" customWidth="1"/>
    <col min="13843" max="13843" width="10.5703125" style="3" bestFit="1" customWidth="1"/>
    <col min="13844" max="14085" width="9.140625" style="3"/>
    <col min="14086" max="14086" width="3.42578125" style="3" customWidth="1"/>
    <col min="14087" max="14087" width="23.42578125" style="3" customWidth="1"/>
    <col min="14088" max="14088" width="14.5703125" style="3" customWidth="1"/>
    <col min="14089" max="14089" width="15.140625" style="3" customWidth="1"/>
    <col min="14090" max="14090" width="14.85546875" style="3" customWidth="1"/>
    <col min="14091" max="14091" width="2.140625" style="3" customWidth="1"/>
    <col min="14092" max="14092" width="15.140625" style="3" customWidth="1"/>
    <col min="14093" max="14093" width="14.28515625" style="3" customWidth="1"/>
    <col min="14094" max="14094" width="15.42578125" style="3" customWidth="1"/>
    <col min="14095" max="14095" width="1.85546875" style="3" customWidth="1"/>
    <col min="14096" max="14096" width="15.28515625" style="3" bestFit="1" customWidth="1"/>
    <col min="14097" max="14097" width="16.42578125" style="3" customWidth="1"/>
    <col min="14098" max="14098" width="14.28515625" style="3" bestFit="1" customWidth="1"/>
    <col min="14099" max="14099" width="10.5703125" style="3" bestFit="1" customWidth="1"/>
    <col min="14100" max="14341" width="9.140625" style="3"/>
    <col min="14342" max="14342" width="3.42578125" style="3" customWidth="1"/>
    <col min="14343" max="14343" width="23.42578125" style="3" customWidth="1"/>
    <col min="14344" max="14344" width="14.5703125" style="3" customWidth="1"/>
    <col min="14345" max="14345" width="15.140625" style="3" customWidth="1"/>
    <col min="14346" max="14346" width="14.85546875" style="3" customWidth="1"/>
    <col min="14347" max="14347" width="2.140625" style="3" customWidth="1"/>
    <col min="14348" max="14348" width="15.140625" style="3" customWidth="1"/>
    <col min="14349" max="14349" width="14.28515625" style="3" customWidth="1"/>
    <col min="14350" max="14350" width="15.42578125" style="3" customWidth="1"/>
    <col min="14351" max="14351" width="1.85546875" style="3" customWidth="1"/>
    <col min="14352" max="14352" width="15.28515625" style="3" bestFit="1" customWidth="1"/>
    <col min="14353" max="14353" width="16.42578125" style="3" customWidth="1"/>
    <col min="14354" max="14354" width="14.28515625" style="3" bestFit="1" customWidth="1"/>
    <col min="14355" max="14355" width="10.5703125" style="3" bestFit="1" customWidth="1"/>
    <col min="14356" max="14597" width="9.140625" style="3"/>
    <col min="14598" max="14598" width="3.42578125" style="3" customWidth="1"/>
    <col min="14599" max="14599" width="23.42578125" style="3" customWidth="1"/>
    <col min="14600" max="14600" width="14.5703125" style="3" customWidth="1"/>
    <col min="14601" max="14601" width="15.140625" style="3" customWidth="1"/>
    <col min="14602" max="14602" width="14.85546875" style="3" customWidth="1"/>
    <col min="14603" max="14603" width="2.140625" style="3" customWidth="1"/>
    <col min="14604" max="14604" width="15.140625" style="3" customWidth="1"/>
    <col min="14605" max="14605" width="14.28515625" style="3" customWidth="1"/>
    <col min="14606" max="14606" width="15.42578125" style="3" customWidth="1"/>
    <col min="14607" max="14607" width="1.85546875" style="3" customWidth="1"/>
    <col min="14608" max="14608" width="15.28515625" style="3" bestFit="1" customWidth="1"/>
    <col min="14609" max="14609" width="16.42578125" style="3" customWidth="1"/>
    <col min="14610" max="14610" width="14.28515625" style="3" bestFit="1" customWidth="1"/>
    <col min="14611" max="14611" width="10.5703125" style="3" bestFit="1" customWidth="1"/>
    <col min="14612" max="14853" width="9.140625" style="3"/>
    <col min="14854" max="14854" width="3.42578125" style="3" customWidth="1"/>
    <col min="14855" max="14855" width="23.42578125" style="3" customWidth="1"/>
    <col min="14856" max="14856" width="14.5703125" style="3" customWidth="1"/>
    <col min="14857" max="14857" width="15.140625" style="3" customWidth="1"/>
    <col min="14858" max="14858" width="14.85546875" style="3" customWidth="1"/>
    <col min="14859" max="14859" width="2.140625" style="3" customWidth="1"/>
    <col min="14860" max="14860" width="15.140625" style="3" customWidth="1"/>
    <col min="14861" max="14861" width="14.28515625" style="3" customWidth="1"/>
    <col min="14862" max="14862" width="15.42578125" style="3" customWidth="1"/>
    <col min="14863" max="14863" width="1.85546875" style="3" customWidth="1"/>
    <col min="14864" max="14864" width="15.28515625" style="3" bestFit="1" customWidth="1"/>
    <col min="14865" max="14865" width="16.42578125" style="3" customWidth="1"/>
    <col min="14866" max="14866" width="14.28515625" style="3" bestFit="1" customWidth="1"/>
    <col min="14867" max="14867" width="10.5703125" style="3" bestFit="1" customWidth="1"/>
    <col min="14868" max="15109" width="9.140625" style="3"/>
    <col min="15110" max="15110" width="3.42578125" style="3" customWidth="1"/>
    <col min="15111" max="15111" width="23.42578125" style="3" customWidth="1"/>
    <col min="15112" max="15112" width="14.5703125" style="3" customWidth="1"/>
    <col min="15113" max="15113" width="15.140625" style="3" customWidth="1"/>
    <col min="15114" max="15114" width="14.85546875" style="3" customWidth="1"/>
    <col min="15115" max="15115" width="2.140625" style="3" customWidth="1"/>
    <col min="15116" max="15116" width="15.140625" style="3" customWidth="1"/>
    <col min="15117" max="15117" width="14.28515625" style="3" customWidth="1"/>
    <col min="15118" max="15118" width="15.42578125" style="3" customWidth="1"/>
    <col min="15119" max="15119" width="1.85546875" style="3" customWidth="1"/>
    <col min="15120" max="15120" width="15.28515625" style="3" bestFit="1" customWidth="1"/>
    <col min="15121" max="15121" width="16.42578125" style="3" customWidth="1"/>
    <col min="15122" max="15122" width="14.28515625" style="3" bestFit="1" customWidth="1"/>
    <col min="15123" max="15123" width="10.5703125" style="3" bestFit="1" customWidth="1"/>
    <col min="15124" max="15365" width="9.140625" style="3"/>
    <col min="15366" max="15366" width="3.42578125" style="3" customWidth="1"/>
    <col min="15367" max="15367" width="23.42578125" style="3" customWidth="1"/>
    <col min="15368" max="15368" width="14.5703125" style="3" customWidth="1"/>
    <col min="15369" max="15369" width="15.140625" style="3" customWidth="1"/>
    <col min="15370" max="15370" width="14.85546875" style="3" customWidth="1"/>
    <col min="15371" max="15371" width="2.140625" style="3" customWidth="1"/>
    <col min="15372" max="15372" width="15.140625" style="3" customWidth="1"/>
    <col min="15373" max="15373" width="14.28515625" style="3" customWidth="1"/>
    <col min="15374" max="15374" width="15.42578125" style="3" customWidth="1"/>
    <col min="15375" max="15375" width="1.85546875" style="3" customWidth="1"/>
    <col min="15376" max="15376" width="15.28515625" style="3" bestFit="1" customWidth="1"/>
    <col min="15377" max="15377" width="16.42578125" style="3" customWidth="1"/>
    <col min="15378" max="15378" width="14.28515625" style="3" bestFit="1" customWidth="1"/>
    <col min="15379" max="15379" width="10.5703125" style="3" bestFit="1" customWidth="1"/>
    <col min="15380" max="15621" width="9.140625" style="3"/>
    <col min="15622" max="15622" width="3.42578125" style="3" customWidth="1"/>
    <col min="15623" max="15623" width="23.42578125" style="3" customWidth="1"/>
    <col min="15624" max="15624" width="14.5703125" style="3" customWidth="1"/>
    <col min="15625" max="15625" width="15.140625" style="3" customWidth="1"/>
    <col min="15626" max="15626" width="14.85546875" style="3" customWidth="1"/>
    <col min="15627" max="15627" width="2.140625" style="3" customWidth="1"/>
    <col min="15628" max="15628" width="15.140625" style="3" customWidth="1"/>
    <col min="15629" max="15629" width="14.28515625" style="3" customWidth="1"/>
    <col min="15630" max="15630" width="15.42578125" style="3" customWidth="1"/>
    <col min="15631" max="15631" width="1.85546875" style="3" customWidth="1"/>
    <col min="15632" max="15632" width="15.28515625" style="3" bestFit="1" customWidth="1"/>
    <col min="15633" max="15633" width="16.42578125" style="3" customWidth="1"/>
    <col min="15634" max="15634" width="14.28515625" style="3" bestFit="1" customWidth="1"/>
    <col min="15635" max="15635" width="10.5703125" style="3" bestFit="1" customWidth="1"/>
    <col min="15636" max="15877" width="9.140625" style="3"/>
    <col min="15878" max="15878" width="3.42578125" style="3" customWidth="1"/>
    <col min="15879" max="15879" width="23.42578125" style="3" customWidth="1"/>
    <col min="15880" max="15880" width="14.5703125" style="3" customWidth="1"/>
    <col min="15881" max="15881" width="15.140625" style="3" customWidth="1"/>
    <col min="15882" max="15882" width="14.85546875" style="3" customWidth="1"/>
    <col min="15883" max="15883" width="2.140625" style="3" customWidth="1"/>
    <col min="15884" max="15884" width="15.140625" style="3" customWidth="1"/>
    <col min="15885" max="15885" width="14.28515625" style="3" customWidth="1"/>
    <col min="15886" max="15886" width="15.42578125" style="3" customWidth="1"/>
    <col min="15887" max="15887" width="1.85546875" style="3" customWidth="1"/>
    <col min="15888" max="15888" width="15.28515625" style="3" bestFit="1" customWidth="1"/>
    <col min="15889" max="15889" width="16.42578125" style="3" customWidth="1"/>
    <col min="15890" max="15890" width="14.28515625" style="3" bestFit="1" customWidth="1"/>
    <col min="15891" max="15891" width="10.5703125" style="3" bestFit="1" customWidth="1"/>
    <col min="15892" max="16133" width="9.140625" style="3"/>
    <col min="16134" max="16134" width="3.42578125" style="3" customWidth="1"/>
    <col min="16135" max="16135" width="23.42578125" style="3" customWidth="1"/>
    <col min="16136" max="16136" width="14.5703125" style="3" customWidth="1"/>
    <col min="16137" max="16137" width="15.140625" style="3" customWidth="1"/>
    <col min="16138" max="16138" width="14.85546875" style="3" customWidth="1"/>
    <col min="16139" max="16139" width="2.140625" style="3" customWidth="1"/>
    <col min="16140" max="16140" width="15.140625" style="3" customWidth="1"/>
    <col min="16141" max="16141" width="14.28515625" style="3" customWidth="1"/>
    <col min="16142" max="16142" width="15.42578125" style="3" customWidth="1"/>
    <col min="16143" max="16143" width="1.85546875" style="3" customWidth="1"/>
    <col min="16144" max="16144" width="15.28515625" style="3" bestFit="1" customWidth="1"/>
    <col min="16145" max="16145" width="16.42578125" style="3" customWidth="1"/>
    <col min="16146" max="16146" width="14.28515625" style="3" bestFit="1" customWidth="1"/>
    <col min="16147" max="16147" width="10.5703125" style="3" bestFit="1" customWidth="1"/>
    <col min="16148" max="16384" width="9.140625" style="3"/>
  </cols>
  <sheetData>
    <row r="1" spans="3:19" x14ac:dyDescent="0.2">
      <c r="C1" s="85"/>
      <c r="D1" s="1" t="s">
        <v>0</v>
      </c>
      <c r="E1" s="1"/>
      <c r="F1" s="1"/>
      <c r="G1" s="1"/>
      <c r="H1" s="1"/>
      <c r="I1" s="1"/>
      <c r="J1" s="1"/>
      <c r="K1" s="1"/>
      <c r="L1" s="1"/>
      <c r="M1" s="1"/>
      <c r="N1" s="1"/>
      <c r="O1" s="1"/>
      <c r="P1" s="2"/>
    </row>
    <row r="2" spans="3:19" x14ac:dyDescent="0.2">
      <c r="C2" s="86"/>
      <c r="D2" s="4" t="s">
        <v>1</v>
      </c>
      <c r="E2" s="4"/>
      <c r="F2" s="4"/>
      <c r="G2" s="4"/>
      <c r="H2" s="4"/>
      <c r="I2" s="4"/>
      <c r="J2" s="4"/>
      <c r="K2" s="4"/>
      <c r="L2" s="4"/>
      <c r="M2" s="4"/>
      <c r="N2" s="4"/>
      <c r="O2" s="4"/>
      <c r="P2" s="5"/>
    </row>
    <row r="3" spans="3:19" x14ac:dyDescent="0.2">
      <c r="C3" s="86"/>
      <c r="D3" s="4" t="s">
        <v>2</v>
      </c>
      <c r="E3" s="4"/>
      <c r="F3" s="4"/>
      <c r="G3" s="4"/>
      <c r="H3" s="4"/>
      <c r="I3" s="4"/>
      <c r="J3" s="4"/>
      <c r="K3" s="4"/>
      <c r="L3" s="4"/>
      <c r="M3" s="4"/>
      <c r="N3" s="4"/>
      <c r="O3" s="4"/>
      <c r="P3" s="5"/>
    </row>
    <row r="4" spans="3:19" x14ac:dyDescent="0.2">
      <c r="C4" s="86"/>
      <c r="D4" s="6" t="s">
        <v>3</v>
      </c>
      <c r="E4" s="4"/>
      <c r="F4" s="4"/>
      <c r="G4" s="4"/>
      <c r="H4" s="4"/>
      <c r="I4" s="4"/>
      <c r="J4" s="4"/>
      <c r="K4" s="4"/>
      <c r="L4" s="4"/>
      <c r="M4" s="4"/>
      <c r="N4" s="4"/>
      <c r="O4" s="4"/>
      <c r="P4" s="5"/>
    </row>
    <row r="5" spans="3:19" x14ac:dyDescent="0.2">
      <c r="C5" s="87"/>
      <c r="D5" s="7"/>
      <c r="E5" s="7"/>
      <c r="F5" s="7"/>
      <c r="G5" s="7"/>
      <c r="H5" s="7"/>
      <c r="I5" s="7"/>
      <c r="J5" s="7"/>
      <c r="K5" s="7"/>
      <c r="L5" s="7"/>
      <c r="M5" s="7"/>
      <c r="N5" s="7"/>
      <c r="O5" s="7"/>
      <c r="P5" s="5"/>
    </row>
    <row r="6" spans="3:19" x14ac:dyDescent="0.2">
      <c r="C6" s="87"/>
      <c r="D6" s="7"/>
      <c r="E6" s="7"/>
      <c r="F6" s="7"/>
      <c r="G6" s="7"/>
      <c r="H6" s="7"/>
      <c r="I6" s="7"/>
      <c r="J6" s="7"/>
      <c r="K6" s="7"/>
      <c r="L6" s="7"/>
      <c r="M6" s="7"/>
      <c r="N6" s="7"/>
      <c r="O6" s="7"/>
      <c r="P6" s="5"/>
    </row>
    <row r="7" spans="3:19" x14ac:dyDescent="0.2">
      <c r="C7" s="88"/>
      <c r="D7" s="8"/>
      <c r="E7" s="8"/>
      <c r="F7" s="9"/>
      <c r="G7" s="9" t="s">
        <v>4</v>
      </c>
      <c r="H7" s="9"/>
      <c r="I7" s="9" t="s">
        <v>5</v>
      </c>
      <c r="J7" s="9"/>
      <c r="K7" s="9" t="s">
        <v>6</v>
      </c>
      <c r="L7" s="9"/>
      <c r="M7" s="9" t="s">
        <v>7</v>
      </c>
      <c r="N7" s="9"/>
      <c r="O7" s="9"/>
      <c r="P7" s="10"/>
      <c r="Q7" s="11"/>
    </row>
    <row r="8" spans="3:19" x14ac:dyDescent="0.2">
      <c r="C8" s="89" t="s">
        <v>8</v>
      </c>
      <c r="D8" s="12" t="s">
        <v>9</v>
      </c>
      <c r="E8" s="12" t="s">
        <v>10</v>
      </c>
      <c r="F8" s="13"/>
      <c r="G8" s="14" t="s">
        <v>11</v>
      </c>
      <c r="H8" s="15"/>
      <c r="I8" s="14" t="s">
        <v>12</v>
      </c>
      <c r="J8" s="15"/>
      <c r="K8" s="13" t="s">
        <v>13</v>
      </c>
      <c r="L8" s="13"/>
      <c r="M8" s="13" t="s">
        <v>14</v>
      </c>
      <c r="N8" s="13"/>
      <c r="O8" s="13" t="s">
        <v>15</v>
      </c>
      <c r="P8" s="10"/>
      <c r="Q8" s="11"/>
    </row>
    <row r="9" spans="3:19" x14ac:dyDescent="0.2">
      <c r="C9" s="88"/>
      <c r="D9" s="8"/>
      <c r="E9" s="8"/>
      <c r="F9" s="9"/>
      <c r="G9" s="9"/>
      <c r="H9" s="9"/>
      <c r="I9" s="9"/>
      <c r="J9" s="9"/>
      <c r="K9" s="9"/>
      <c r="L9" s="9"/>
      <c r="M9" s="9"/>
      <c r="N9" s="9"/>
      <c r="O9" s="9"/>
      <c r="P9" s="10"/>
      <c r="Q9" s="11"/>
    </row>
    <row r="10" spans="3:19" x14ac:dyDescent="0.2">
      <c r="C10" s="90"/>
      <c r="D10" s="3" t="s">
        <v>16</v>
      </c>
      <c r="F10" s="9"/>
      <c r="G10" s="9"/>
      <c r="H10" s="9"/>
      <c r="I10" s="9"/>
      <c r="J10" s="9"/>
      <c r="K10" s="16"/>
      <c r="L10" s="16"/>
      <c r="M10" s="16"/>
      <c r="N10" s="9"/>
      <c r="O10" s="9"/>
      <c r="P10" s="10"/>
      <c r="Q10" s="11"/>
      <c r="R10" s="17" t="s">
        <v>5</v>
      </c>
      <c r="S10" s="17" t="s">
        <v>17</v>
      </c>
    </row>
    <row r="11" spans="3:19" x14ac:dyDescent="0.2">
      <c r="C11" s="87">
        <v>1</v>
      </c>
      <c r="D11" s="8"/>
      <c r="E11" s="8" t="s">
        <v>18</v>
      </c>
      <c r="F11" s="9"/>
      <c r="G11" s="9">
        <v>447</v>
      </c>
      <c r="H11" s="9"/>
      <c r="I11" s="9" t="s">
        <v>19</v>
      </c>
      <c r="J11" s="9"/>
      <c r="K11" s="18">
        <v>261942794.3202062</v>
      </c>
      <c r="L11" s="18"/>
      <c r="M11" s="18">
        <f>K11*VLOOKUP($I11,$R$11:$S$13,2,FALSE)</f>
        <v>14180629.768187188</v>
      </c>
      <c r="N11" s="9"/>
      <c r="O11" s="19" t="s">
        <v>20</v>
      </c>
      <c r="P11" s="10"/>
      <c r="Q11" s="20"/>
      <c r="R11" s="20" t="s">
        <v>21</v>
      </c>
      <c r="S11" s="21">
        <v>1</v>
      </c>
    </row>
    <row r="12" spans="3:19" x14ac:dyDescent="0.2">
      <c r="C12" s="87">
        <f>C11+1</f>
        <v>2</v>
      </c>
      <c r="D12" s="8"/>
      <c r="E12" s="8" t="s">
        <v>22</v>
      </c>
      <c r="F12" s="9"/>
      <c r="G12" s="9">
        <v>501</v>
      </c>
      <c r="H12" s="9"/>
      <c r="I12" s="9" t="s">
        <v>23</v>
      </c>
      <c r="J12" s="9"/>
      <c r="K12" s="16">
        <v>753105677.7095809</v>
      </c>
      <c r="L12" s="16"/>
      <c r="M12" s="16">
        <f t="shared" ref="M12:M20" si="0">K12*VLOOKUP($I12,$R$11:$S$13,2,FALSE)</f>
        <v>44442528.613263123</v>
      </c>
      <c r="N12" s="9"/>
      <c r="O12" s="19" t="s">
        <v>20</v>
      </c>
      <c r="P12" s="10"/>
      <c r="Q12" s="20"/>
      <c r="R12" s="20" t="s">
        <v>19</v>
      </c>
      <c r="S12" s="21">
        <v>5.4136361357023585E-2</v>
      </c>
    </row>
    <row r="13" spans="3:19" x14ac:dyDescent="0.2">
      <c r="C13" s="87">
        <f t="shared" ref="C13:C49" si="1">C12+1</f>
        <v>3</v>
      </c>
      <c r="D13" s="8"/>
      <c r="E13" s="8" t="s">
        <v>22</v>
      </c>
      <c r="F13" s="9"/>
      <c r="G13" s="9">
        <v>503</v>
      </c>
      <c r="H13" s="9"/>
      <c r="I13" s="9" t="s">
        <v>23</v>
      </c>
      <c r="J13" s="9"/>
      <c r="K13" s="16">
        <v>5548068.6569213998</v>
      </c>
      <c r="L13" s="16"/>
      <c r="M13" s="16">
        <f t="shared" si="0"/>
        <v>327404.51616759971</v>
      </c>
      <c r="N13" s="9"/>
      <c r="O13" s="19" t="s">
        <v>20</v>
      </c>
      <c r="P13" s="10"/>
      <c r="Q13" s="20"/>
      <c r="R13" s="20" t="s">
        <v>23</v>
      </c>
      <c r="S13" s="21">
        <v>5.9012340404106522E-2</v>
      </c>
    </row>
    <row r="14" spans="3:19" ht="14.25" x14ac:dyDescent="0.2">
      <c r="C14" s="87"/>
      <c r="D14" s="8"/>
      <c r="E14" s="8" t="s">
        <v>24</v>
      </c>
      <c r="F14" s="9"/>
      <c r="G14" s="9">
        <v>509</v>
      </c>
      <c r="H14" s="9"/>
      <c r="I14" s="9" t="s">
        <v>23</v>
      </c>
      <c r="J14" s="9"/>
      <c r="K14" s="16">
        <v>16969875</v>
      </c>
      <c r="L14" s="16"/>
      <c r="M14" s="16">
        <f t="shared" si="0"/>
        <v>1001432.0401151371</v>
      </c>
      <c r="N14" s="9"/>
      <c r="O14" s="19" t="s">
        <v>20</v>
      </c>
      <c r="P14" s="10"/>
      <c r="Q14" s="20"/>
      <c r="R14" s="20"/>
      <c r="S14" s="21"/>
    </row>
    <row r="15" spans="3:19" x14ac:dyDescent="0.2">
      <c r="C15" s="87">
        <f>C13+1</f>
        <v>4</v>
      </c>
      <c r="D15" s="8"/>
      <c r="E15" s="8" t="s">
        <v>22</v>
      </c>
      <c r="F15" s="9"/>
      <c r="G15" s="9">
        <v>547</v>
      </c>
      <c r="H15" s="9"/>
      <c r="I15" s="9" t="s">
        <v>23</v>
      </c>
      <c r="J15" s="9"/>
      <c r="K15" s="16">
        <v>444126901.47197729</v>
      </c>
      <c r="L15" s="16"/>
      <c r="M15" s="16">
        <f t="shared" si="0"/>
        <v>26208967.892285403</v>
      </c>
      <c r="N15" s="9"/>
      <c r="O15" s="19" t="s">
        <v>20</v>
      </c>
      <c r="P15" s="10"/>
      <c r="Q15" s="20"/>
      <c r="R15" s="20"/>
    </row>
    <row r="16" spans="3:19" x14ac:dyDescent="0.2">
      <c r="C16" s="87">
        <f t="shared" si="1"/>
        <v>5</v>
      </c>
      <c r="D16" s="8"/>
      <c r="E16" s="8" t="s">
        <v>25</v>
      </c>
      <c r="F16" s="9"/>
      <c r="G16" s="9">
        <v>555</v>
      </c>
      <c r="H16" s="9"/>
      <c r="I16" s="9" t="s">
        <v>21</v>
      </c>
      <c r="J16" s="9"/>
      <c r="K16" s="16">
        <v>0</v>
      </c>
      <c r="L16" s="16"/>
      <c r="M16" s="16">
        <v>0</v>
      </c>
      <c r="N16" s="9"/>
      <c r="O16" s="19" t="s">
        <v>20</v>
      </c>
      <c r="P16" s="10"/>
      <c r="Q16" s="20"/>
      <c r="R16" s="20"/>
    </row>
    <row r="17" spans="3:21" x14ac:dyDescent="0.2">
      <c r="C17" s="87">
        <f t="shared" si="1"/>
        <v>6</v>
      </c>
      <c r="D17" s="8"/>
      <c r="E17" s="8" t="s">
        <v>25</v>
      </c>
      <c r="F17" s="9"/>
      <c r="G17" s="9">
        <v>555</v>
      </c>
      <c r="H17" s="9"/>
      <c r="I17" s="9" t="s">
        <v>19</v>
      </c>
      <c r="J17" s="9"/>
      <c r="K17" s="16">
        <v>1163029198.4462924</v>
      </c>
      <c r="L17" s="16"/>
      <c r="M17" s="16">
        <f t="shared" si="0"/>
        <v>62962168.955857977</v>
      </c>
      <c r="N17" s="9"/>
      <c r="O17" s="19" t="s">
        <v>20</v>
      </c>
      <c r="P17" s="10"/>
      <c r="Q17" s="22"/>
      <c r="R17" s="22"/>
      <c r="S17" s="22"/>
      <c r="T17" s="22"/>
      <c r="U17" s="22"/>
    </row>
    <row r="18" spans="3:21" x14ac:dyDescent="0.2">
      <c r="C18" s="87">
        <f t="shared" si="1"/>
        <v>7</v>
      </c>
      <c r="D18" s="8"/>
      <c r="E18" s="8" t="s">
        <v>25</v>
      </c>
      <c r="F18" s="9"/>
      <c r="G18" s="9">
        <v>555</v>
      </c>
      <c r="H18" s="9"/>
      <c r="I18" s="9" t="s">
        <v>23</v>
      </c>
      <c r="J18" s="9"/>
      <c r="K18" s="16">
        <v>67871786.012649268</v>
      </c>
      <c r="L18" s="16"/>
      <c r="M18" s="16">
        <f t="shared" si="0"/>
        <v>4005272.9400131344</v>
      </c>
      <c r="N18" s="9"/>
      <c r="O18" s="19" t="s">
        <v>20</v>
      </c>
      <c r="P18" s="10"/>
      <c r="Q18" s="22"/>
      <c r="R18" s="22"/>
      <c r="S18" s="22"/>
      <c r="T18" s="22"/>
      <c r="U18" s="22"/>
    </row>
    <row r="19" spans="3:21" x14ac:dyDescent="0.2">
      <c r="C19" s="87">
        <f t="shared" si="1"/>
        <v>8</v>
      </c>
      <c r="D19" s="8"/>
      <c r="E19" s="8" t="s">
        <v>26</v>
      </c>
      <c r="F19" s="9"/>
      <c r="G19" s="9">
        <v>565</v>
      </c>
      <c r="H19" s="9"/>
      <c r="I19" s="9" t="s">
        <v>19</v>
      </c>
      <c r="J19" s="9"/>
      <c r="K19" s="16">
        <v>179448616.71399999</v>
      </c>
      <c r="L19" s="16"/>
      <c r="M19" s="16">
        <f t="shared" si="0"/>
        <v>9714695.1594471261</v>
      </c>
      <c r="N19" s="9"/>
      <c r="O19" s="19" t="s">
        <v>20</v>
      </c>
      <c r="P19" s="10"/>
      <c r="Q19" s="22"/>
      <c r="R19" s="22"/>
      <c r="S19" s="22"/>
      <c r="T19" s="22"/>
      <c r="U19" s="22"/>
    </row>
    <row r="20" spans="3:21" x14ac:dyDescent="0.2">
      <c r="C20" s="87">
        <f t="shared" si="1"/>
        <v>9</v>
      </c>
      <c r="D20" s="8"/>
      <c r="E20" s="8" t="s">
        <v>26</v>
      </c>
      <c r="F20" s="9"/>
      <c r="G20" s="9">
        <v>565</v>
      </c>
      <c r="H20" s="9"/>
      <c r="I20" s="9" t="s">
        <v>23</v>
      </c>
      <c r="J20" s="9"/>
      <c r="K20" s="16">
        <v>14274188.610000003</v>
      </c>
      <c r="L20" s="16"/>
      <c r="M20" s="16">
        <f t="shared" si="0"/>
        <v>842353.27724574029</v>
      </c>
      <c r="N20" s="9"/>
      <c r="O20" s="19" t="s">
        <v>20</v>
      </c>
      <c r="P20" s="23"/>
      <c r="Q20" s="22"/>
      <c r="R20" s="22"/>
      <c r="S20" s="22"/>
      <c r="T20" s="22"/>
      <c r="U20" s="22"/>
    </row>
    <row r="21" spans="3:21" x14ac:dyDescent="0.2">
      <c r="C21" s="87">
        <f t="shared" si="1"/>
        <v>10</v>
      </c>
      <c r="D21" s="24"/>
      <c r="E21" s="24" t="s">
        <v>27</v>
      </c>
      <c r="F21" s="25"/>
      <c r="G21" s="25"/>
      <c r="H21" s="25"/>
      <c r="I21" s="25"/>
      <c r="J21" s="25"/>
      <c r="K21" s="26">
        <f>SUM(K12:K20)-SUM(K11:K11)</f>
        <v>2382431518.3012152</v>
      </c>
      <c r="L21" s="27"/>
      <c r="M21" s="26">
        <f>SUM(M12:M20)-SUM(M11:M11)</f>
        <v>135324193.62620804</v>
      </c>
      <c r="N21" s="9"/>
      <c r="O21" s="9"/>
      <c r="P21" s="23"/>
      <c r="Q21" s="22"/>
      <c r="R21" s="22"/>
      <c r="S21" s="22"/>
      <c r="T21" s="22"/>
      <c r="U21" s="22"/>
    </row>
    <row r="22" spans="3:21" x14ac:dyDescent="0.2">
      <c r="C22" s="87">
        <f t="shared" si="1"/>
        <v>11</v>
      </c>
      <c r="D22" s="8"/>
      <c r="E22" s="8"/>
      <c r="F22" s="9"/>
      <c r="G22" s="9"/>
      <c r="H22" s="9"/>
      <c r="I22" s="9"/>
      <c r="J22" s="9"/>
      <c r="K22" s="16"/>
      <c r="L22" s="16"/>
      <c r="M22" s="16"/>
      <c r="N22" s="9"/>
      <c r="O22" s="9"/>
      <c r="P22" s="23"/>
      <c r="Q22" s="22"/>
      <c r="R22" s="22"/>
      <c r="S22" s="22"/>
      <c r="T22" s="22"/>
      <c r="U22" s="22"/>
    </row>
    <row r="23" spans="3:21" x14ac:dyDescent="0.2">
      <c r="C23" s="87">
        <f t="shared" si="1"/>
        <v>12</v>
      </c>
      <c r="D23" s="8"/>
      <c r="E23" s="8" t="s">
        <v>28</v>
      </c>
      <c r="F23" s="9"/>
      <c r="G23" s="9"/>
      <c r="H23" s="9"/>
      <c r="I23" s="9"/>
      <c r="J23" s="9"/>
      <c r="K23" s="16">
        <v>0</v>
      </c>
      <c r="L23" s="16"/>
      <c r="M23" s="16">
        <v>1333785.1093903836</v>
      </c>
      <c r="N23" s="9"/>
      <c r="O23" s="19" t="s">
        <v>29</v>
      </c>
      <c r="P23" s="23"/>
      <c r="Q23" s="22"/>
      <c r="R23" s="28"/>
      <c r="S23" s="29"/>
      <c r="T23" s="22"/>
      <c r="U23" s="22"/>
    </row>
    <row r="24" spans="3:21" x14ac:dyDescent="0.2">
      <c r="C24" s="87">
        <f t="shared" si="1"/>
        <v>13</v>
      </c>
      <c r="D24" s="8"/>
      <c r="E24" s="8"/>
      <c r="F24" s="9"/>
      <c r="G24" s="9"/>
      <c r="H24" s="9"/>
      <c r="I24" s="9"/>
      <c r="J24" s="9"/>
      <c r="K24" s="16"/>
      <c r="L24" s="16"/>
      <c r="M24" s="16"/>
      <c r="N24" s="9"/>
      <c r="O24" s="9"/>
      <c r="P24" s="23"/>
      <c r="Q24" s="22"/>
      <c r="R24" s="22"/>
      <c r="S24" s="29"/>
      <c r="T24" s="22"/>
      <c r="U24" s="28"/>
    </row>
    <row r="25" spans="3:21" ht="13.5" thickBot="1" x14ac:dyDescent="0.25">
      <c r="C25" s="87">
        <f t="shared" si="1"/>
        <v>14</v>
      </c>
      <c r="D25" s="24"/>
      <c r="E25" s="24" t="s">
        <v>30</v>
      </c>
      <c r="F25" s="9"/>
      <c r="G25" s="9"/>
      <c r="H25" s="9"/>
      <c r="I25" s="9"/>
      <c r="J25" s="9"/>
      <c r="K25" s="30">
        <f>K21</f>
        <v>2382431518.3012152</v>
      </c>
      <c r="L25" s="27"/>
      <c r="M25" s="30">
        <f>M21+M23</f>
        <v>136657978.73559842</v>
      </c>
      <c r="N25" s="9"/>
      <c r="O25" s="9"/>
      <c r="P25" s="23"/>
      <c r="Q25" s="22"/>
      <c r="R25" s="22"/>
      <c r="S25" s="29"/>
      <c r="T25" s="22"/>
      <c r="U25" s="22"/>
    </row>
    <row r="26" spans="3:21" x14ac:dyDescent="0.2">
      <c r="C26" s="87">
        <f t="shared" si="1"/>
        <v>15</v>
      </c>
      <c r="D26" s="24"/>
      <c r="E26" s="24"/>
      <c r="F26" s="9"/>
      <c r="G26" s="9"/>
      <c r="H26" s="9"/>
      <c r="I26" s="9"/>
      <c r="J26" s="9"/>
      <c r="K26" s="31"/>
      <c r="L26" s="27"/>
      <c r="M26" s="31"/>
      <c r="N26" s="9"/>
      <c r="O26" s="9"/>
      <c r="P26" s="23"/>
      <c r="Q26" s="22"/>
      <c r="R26" s="22"/>
      <c r="S26" s="22"/>
      <c r="T26" s="22"/>
      <c r="U26" s="22"/>
    </row>
    <row r="27" spans="3:21" x14ac:dyDescent="0.2">
      <c r="C27" s="87">
        <f t="shared" si="1"/>
        <v>16</v>
      </c>
      <c r="D27" s="24"/>
      <c r="E27" s="32" t="s">
        <v>31</v>
      </c>
      <c r="F27" s="9"/>
      <c r="G27" s="9"/>
      <c r="H27" s="9"/>
      <c r="I27" s="9"/>
      <c r="J27" s="9"/>
      <c r="K27" s="31"/>
      <c r="L27" s="27"/>
      <c r="M27" s="16">
        <v>3474101.2699249</v>
      </c>
      <c r="N27" s="9"/>
      <c r="O27" s="19" t="s">
        <v>32</v>
      </c>
      <c r="P27" s="23"/>
      <c r="R27" s="33"/>
      <c r="S27" s="34"/>
    </row>
    <row r="28" spans="3:21" ht="13.5" thickBot="1" x14ac:dyDescent="0.25">
      <c r="C28" s="87">
        <f t="shared" si="1"/>
        <v>17</v>
      </c>
      <c r="D28" s="24"/>
      <c r="E28" s="24" t="s">
        <v>33</v>
      </c>
      <c r="F28" s="9"/>
      <c r="G28" s="9"/>
      <c r="H28" s="9"/>
      <c r="I28" s="9"/>
      <c r="J28" s="9"/>
      <c r="K28" s="31"/>
      <c r="L28" s="27"/>
      <c r="M28" s="35">
        <f>M25/M27</f>
        <v>39.336210466470533</v>
      </c>
      <c r="N28" s="9"/>
      <c r="O28" s="19"/>
      <c r="P28" s="23"/>
      <c r="R28" s="33"/>
      <c r="S28" s="34"/>
    </row>
    <row r="29" spans="3:21" x14ac:dyDescent="0.2">
      <c r="C29" s="87">
        <f t="shared" si="1"/>
        <v>18</v>
      </c>
      <c r="D29" s="24"/>
      <c r="E29" s="32"/>
      <c r="F29" s="9"/>
      <c r="G29" s="9"/>
      <c r="H29" s="9"/>
      <c r="I29" s="9"/>
      <c r="J29" s="9"/>
      <c r="K29" s="31"/>
      <c r="L29" s="27"/>
      <c r="M29" s="16"/>
      <c r="N29" s="9"/>
      <c r="O29" s="19"/>
      <c r="P29" s="23"/>
      <c r="R29" s="33"/>
      <c r="S29" s="34"/>
    </row>
    <row r="30" spans="3:21" x14ac:dyDescent="0.2">
      <c r="C30" s="87">
        <f t="shared" si="1"/>
        <v>19</v>
      </c>
      <c r="D30" s="24"/>
      <c r="E30" s="24"/>
      <c r="F30" s="9"/>
      <c r="G30" s="9"/>
      <c r="H30" s="9"/>
      <c r="I30" s="9"/>
      <c r="J30" s="9"/>
      <c r="K30" s="31"/>
      <c r="L30" s="27"/>
      <c r="M30" s="31"/>
      <c r="N30" s="9"/>
      <c r="O30" s="9"/>
      <c r="P30" s="23"/>
      <c r="R30" s="33"/>
      <c r="S30" s="34"/>
    </row>
    <row r="31" spans="3:21" x14ac:dyDescent="0.2">
      <c r="C31" s="87">
        <f t="shared" si="1"/>
        <v>20</v>
      </c>
      <c r="D31" s="3" t="s">
        <v>34</v>
      </c>
      <c r="E31" s="24"/>
      <c r="F31" s="9"/>
      <c r="G31" s="9"/>
      <c r="H31" s="9"/>
      <c r="I31" s="9"/>
      <c r="J31" s="9"/>
      <c r="K31" s="31"/>
      <c r="L31" s="27"/>
      <c r="M31" s="31"/>
      <c r="N31" s="9"/>
      <c r="O31" s="9"/>
      <c r="P31" s="23"/>
      <c r="R31" s="33"/>
      <c r="S31" s="34"/>
    </row>
    <row r="32" spans="3:21" x14ac:dyDescent="0.2">
      <c r="C32" s="87">
        <f t="shared" si="1"/>
        <v>21</v>
      </c>
      <c r="E32" s="8" t="s">
        <v>35</v>
      </c>
      <c r="F32" s="9"/>
      <c r="G32" s="9"/>
      <c r="H32" s="9"/>
      <c r="I32" s="9"/>
      <c r="J32" s="9"/>
      <c r="K32" s="16">
        <v>0</v>
      </c>
      <c r="L32" s="16"/>
      <c r="M32" s="16">
        <v>0</v>
      </c>
      <c r="N32" s="9"/>
      <c r="O32" s="19" t="s">
        <v>36</v>
      </c>
      <c r="P32" s="23"/>
      <c r="R32" s="33"/>
      <c r="S32" s="34"/>
    </row>
    <row r="33" spans="3:21" ht="13.5" thickBot="1" x14ac:dyDescent="0.25">
      <c r="C33" s="87">
        <f t="shared" si="1"/>
        <v>22</v>
      </c>
      <c r="D33" s="24"/>
      <c r="E33" s="24" t="s">
        <v>37</v>
      </c>
      <c r="F33" s="9"/>
      <c r="G33" s="9"/>
      <c r="H33" s="9"/>
      <c r="I33" s="9"/>
      <c r="J33" s="9"/>
      <c r="K33" s="30">
        <f>SUM(K32:K32)</f>
        <v>0</v>
      </c>
      <c r="L33" s="27"/>
      <c r="M33" s="30">
        <f>SUM(M32:M32)</f>
        <v>0</v>
      </c>
      <c r="N33" s="9"/>
      <c r="P33" s="23"/>
      <c r="R33" s="33"/>
      <c r="S33" s="34"/>
    </row>
    <row r="34" spans="3:21" x14ac:dyDescent="0.2">
      <c r="C34" s="87">
        <f t="shared" si="1"/>
        <v>23</v>
      </c>
      <c r="D34" s="24"/>
      <c r="E34" s="24"/>
      <c r="F34" s="9"/>
      <c r="G34" s="9"/>
      <c r="H34" s="9"/>
      <c r="I34" s="9"/>
      <c r="J34" s="9"/>
      <c r="K34" s="31"/>
      <c r="L34" s="27"/>
      <c r="M34" s="31"/>
      <c r="N34" s="9"/>
      <c r="O34" s="9"/>
      <c r="P34" s="23"/>
      <c r="R34" s="33"/>
      <c r="S34" s="34"/>
    </row>
    <row r="35" spans="3:21" x14ac:dyDescent="0.2">
      <c r="C35" s="87">
        <f t="shared" si="1"/>
        <v>24</v>
      </c>
      <c r="D35" s="24"/>
      <c r="E35" s="32"/>
      <c r="F35" s="9"/>
      <c r="G35" s="9"/>
      <c r="H35" s="9"/>
      <c r="I35" s="9"/>
      <c r="J35" s="9"/>
      <c r="K35" s="31"/>
      <c r="L35" s="27"/>
      <c r="M35" s="16">
        <f>M27</f>
        <v>3474101.2699249</v>
      </c>
      <c r="N35" s="9"/>
      <c r="O35" s="19" t="s">
        <v>38</v>
      </c>
      <c r="P35" s="23"/>
      <c r="R35" s="33"/>
      <c r="S35" s="34"/>
    </row>
    <row r="36" spans="3:21" ht="13.5" thickBot="1" x14ac:dyDescent="0.25">
      <c r="C36" s="87">
        <f t="shared" si="1"/>
        <v>25</v>
      </c>
      <c r="D36" s="24"/>
      <c r="E36" s="24" t="s">
        <v>39</v>
      </c>
      <c r="F36" s="9"/>
      <c r="G36" s="9"/>
      <c r="H36" s="9"/>
      <c r="I36" s="9"/>
      <c r="J36" s="9"/>
      <c r="K36" s="31"/>
      <c r="L36" s="27"/>
      <c r="M36" s="35">
        <f>M33/M35</f>
        <v>0</v>
      </c>
      <c r="N36" s="9"/>
      <c r="O36" s="19"/>
      <c r="P36" s="23"/>
      <c r="R36" s="33"/>
      <c r="S36" s="34"/>
    </row>
    <row r="37" spans="3:21" x14ac:dyDescent="0.2">
      <c r="C37" s="87">
        <f t="shared" si="1"/>
        <v>26</v>
      </c>
      <c r="D37" s="24"/>
      <c r="E37" s="24"/>
      <c r="F37" s="9"/>
      <c r="G37" s="9"/>
      <c r="H37" s="9"/>
      <c r="I37" s="9"/>
      <c r="J37" s="9"/>
      <c r="K37" s="31"/>
      <c r="L37" s="27"/>
      <c r="M37" s="31"/>
      <c r="N37" s="9"/>
      <c r="O37" s="9"/>
      <c r="P37" s="23"/>
      <c r="R37" s="33"/>
      <c r="S37" s="34"/>
    </row>
    <row r="38" spans="3:21" x14ac:dyDescent="0.2">
      <c r="C38" s="87">
        <f t="shared" si="1"/>
        <v>27</v>
      </c>
      <c r="D38" s="24"/>
      <c r="E38" s="24"/>
      <c r="F38" s="9"/>
      <c r="G38" s="9"/>
      <c r="H38" s="9"/>
      <c r="I38" s="9"/>
      <c r="J38" s="9"/>
      <c r="K38" s="31"/>
      <c r="L38" s="27"/>
      <c r="M38" s="31"/>
      <c r="N38" s="9"/>
      <c r="O38" s="9"/>
      <c r="P38" s="23"/>
      <c r="R38" s="33"/>
      <c r="S38" s="34"/>
    </row>
    <row r="39" spans="3:21" x14ac:dyDescent="0.2">
      <c r="C39" s="87">
        <f t="shared" si="1"/>
        <v>28</v>
      </c>
      <c r="D39" s="3" t="s">
        <v>40</v>
      </c>
      <c r="F39" s="9"/>
      <c r="G39" s="9"/>
      <c r="H39" s="9"/>
      <c r="I39" s="9"/>
      <c r="J39" s="9"/>
      <c r="L39" s="16"/>
      <c r="M39" s="16"/>
      <c r="N39" s="9"/>
      <c r="O39" s="9"/>
      <c r="P39" s="23"/>
      <c r="R39" s="33"/>
      <c r="S39" s="34"/>
    </row>
    <row r="40" spans="3:21" x14ac:dyDescent="0.2">
      <c r="C40" s="87">
        <f t="shared" si="1"/>
        <v>29</v>
      </c>
      <c r="E40" s="3" t="s">
        <v>40</v>
      </c>
      <c r="F40" s="9"/>
      <c r="G40" s="9">
        <v>40910</v>
      </c>
      <c r="H40" s="9"/>
      <c r="I40" s="9" t="s">
        <v>19</v>
      </c>
      <c r="J40" s="9"/>
      <c r="K40" s="18">
        <v>-208356059</v>
      </c>
      <c r="L40" s="18"/>
      <c r="M40" s="18">
        <f>K40*VLOOKUP($I40,$R$11:$S$13,2,FALSE)</f>
        <v>-11279638.900949325</v>
      </c>
      <c r="N40" s="9"/>
      <c r="O40" s="19" t="s">
        <v>41</v>
      </c>
      <c r="P40" s="23"/>
      <c r="R40" s="33"/>
      <c r="S40" s="34"/>
      <c r="U40" s="36"/>
    </row>
    <row r="41" spans="3:21" x14ac:dyDescent="0.2">
      <c r="C41" s="87">
        <f t="shared" si="1"/>
        <v>30</v>
      </c>
      <c r="E41" s="3" t="s">
        <v>42</v>
      </c>
      <c r="F41" s="9"/>
      <c r="G41" s="9"/>
      <c r="H41" s="9"/>
      <c r="I41" s="9"/>
      <c r="J41" s="9"/>
      <c r="K41" s="16">
        <f>K42-K40</f>
        <v>-67929135.673625648</v>
      </c>
      <c r="L41" s="16"/>
      <c r="M41" s="16">
        <f>M42-M40</f>
        <v>-3677436.2354976796</v>
      </c>
      <c r="N41" s="9"/>
      <c r="O41" s="19"/>
      <c r="P41" s="23"/>
      <c r="Q41" s="37"/>
      <c r="R41" s="33"/>
      <c r="S41" s="34"/>
    </row>
    <row r="42" spans="3:21" x14ac:dyDescent="0.2">
      <c r="C42" s="87">
        <f t="shared" si="1"/>
        <v>31</v>
      </c>
      <c r="D42" s="24"/>
      <c r="E42" s="24" t="s">
        <v>43</v>
      </c>
      <c r="F42" s="25"/>
      <c r="G42" s="25"/>
      <c r="H42" s="25"/>
      <c r="I42" s="25"/>
      <c r="J42" s="25"/>
      <c r="K42" s="26">
        <f>K40*K47</f>
        <v>-276285194.67362565</v>
      </c>
      <c r="L42" s="27"/>
      <c r="M42" s="26">
        <f>M40*$K$47</f>
        <v>-14957075.136447005</v>
      </c>
      <c r="N42" s="9"/>
      <c r="O42" s="9"/>
      <c r="P42" s="23"/>
      <c r="Q42" s="37"/>
      <c r="R42" s="37"/>
      <c r="S42" s="38"/>
    </row>
    <row r="43" spans="3:21" x14ac:dyDescent="0.2">
      <c r="C43" s="87">
        <f t="shared" si="1"/>
        <v>32</v>
      </c>
      <c r="D43" s="39"/>
      <c r="E43" s="39"/>
      <c r="F43" s="25"/>
      <c r="G43" s="25"/>
      <c r="H43" s="25"/>
      <c r="I43" s="25"/>
      <c r="J43" s="25"/>
      <c r="K43" s="27"/>
      <c r="L43" s="27"/>
      <c r="M43" s="27"/>
      <c r="N43" s="9"/>
      <c r="O43" s="9"/>
      <c r="P43" s="23"/>
      <c r="Q43" s="37"/>
      <c r="R43" s="37"/>
      <c r="S43" s="40"/>
    </row>
    <row r="44" spans="3:21" ht="13.5" thickBot="1" x14ac:dyDescent="0.25">
      <c r="C44" s="87">
        <f t="shared" si="1"/>
        <v>33</v>
      </c>
      <c r="D44" s="24"/>
      <c r="E44" s="24" t="s">
        <v>44</v>
      </c>
      <c r="F44" s="9"/>
      <c r="G44" s="9"/>
      <c r="H44" s="9"/>
      <c r="I44" s="9"/>
      <c r="J44" s="9"/>
      <c r="K44" s="30">
        <f>K42</f>
        <v>-276285194.67362565</v>
      </c>
      <c r="L44" s="27"/>
      <c r="M44" s="30">
        <f>M42</f>
        <v>-14957075.136447005</v>
      </c>
      <c r="N44" s="9"/>
      <c r="O44" s="9"/>
      <c r="P44" s="23"/>
      <c r="Q44" s="37"/>
      <c r="R44" s="37"/>
      <c r="S44" s="40"/>
    </row>
    <row r="45" spans="3:21" x14ac:dyDescent="0.2">
      <c r="C45" s="87">
        <f t="shared" si="1"/>
        <v>34</v>
      </c>
      <c r="D45" s="39"/>
      <c r="E45" s="39"/>
      <c r="F45" s="25"/>
      <c r="G45" s="25"/>
      <c r="H45" s="25"/>
      <c r="I45" s="25"/>
      <c r="J45" s="25"/>
      <c r="K45" s="27"/>
      <c r="L45" s="27"/>
      <c r="M45" s="27"/>
      <c r="N45" s="9"/>
      <c r="O45" s="9"/>
      <c r="P45" s="23"/>
      <c r="Q45" s="37"/>
      <c r="R45" s="37"/>
      <c r="S45" s="40"/>
    </row>
    <row r="46" spans="3:21" x14ac:dyDescent="0.2">
      <c r="C46" s="87">
        <f t="shared" si="1"/>
        <v>35</v>
      </c>
      <c r="D46" s="41"/>
      <c r="E46" s="41" t="s">
        <v>45</v>
      </c>
      <c r="F46" s="9"/>
      <c r="H46" s="9"/>
      <c r="I46" s="9"/>
      <c r="J46" s="9"/>
      <c r="K46" s="42">
        <v>0.245866</v>
      </c>
      <c r="L46" s="9"/>
      <c r="M46" s="9"/>
      <c r="N46" s="9"/>
      <c r="O46" s="19" t="s">
        <v>46</v>
      </c>
      <c r="P46" s="43"/>
      <c r="R46" s="33"/>
      <c r="S46" s="34"/>
    </row>
    <row r="47" spans="3:21" x14ac:dyDescent="0.2">
      <c r="C47" s="87">
        <f t="shared" si="1"/>
        <v>36</v>
      </c>
      <c r="D47" s="41"/>
      <c r="E47" s="41" t="s">
        <v>47</v>
      </c>
      <c r="F47" s="9"/>
      <c r="G47" s="9"/>
      <c r="H47" s="9"/>
      <c r="I47" s="9"/>
      <c r="J47" s="9"/>
      <c r="K47" s="44">
        <f>1/(1-K46)</f>
        <v>1.3260242874608492</v>
      </c>
      <c r="L47" s="9"/>
      <c r="M47" s="9"/>
      <c r="N47" s="9"/>
      <c r="O47" s="9"/>
      <c r="P47" s="43"/>
      <c r="Q47" s="37"/>
      <c r="R47" s="37"/>
      <c r="S47" s="40"/>
    </row>
    <row r="48" spans="3:21" x14ac:dyDescent="0.2">
      <c r="C48" s="87">
        <f t="shared" si="1"/>
        <v>37</v>
      </c>
      <c r="D48" s="41"/>
      <c r="E48" s="32" t="s">
        <v>31</v>
      </c>
      <c r="F48" s="9"/>
      <c r="G48" s="9"/>
      <c r="H48" s="9"/>
      <c r="I48" s="9"/>
      <c r="J48" s="9"/>
      <c r="K48" s="31"/>
      <c r="L48" s="27"/>
      <c r="M48" s="16">
        <f>M27</f>
        <v>3474101.2699249</v>
      </c>
      <c r="N48" s="9"/>
      <c r="O48" s="19" t="s">
        <v>38</v>
      </c>
      <c r="P48" s="43"/>
      <c r="Q48" s="33"/>
      <c r="R48" s="33"/>
      <c r="S48" s="34"/>
    </row>
    <row r="49" spans="3:19" ht="13.5" thickBot="1" x14ac:dyDescent="0.25">
      <c r="C49" s="87">
        <f t="shared" si="1"/>
        <v>38</v>
      </c>
      <c r="D49" s="41"/>
      <c r="E49" s="24" t="s">
        <v>48</v>
      </c>
      <c r="F49" s="9"/>
      <c r="G49" s="9"/>
      <c r="H49" s="9"/>
      <c r="I49" s="9"/>
      <c r="J49" s="9"/>
      <c r="K49" s="31"/>
      <c r="L49" s="27"/>
      <c r="M49" s="35">
        <f>M44/M48</f>
        <v>-4.3053077542469946</v>
      </c>
      <c r="N49" s="9"/>
      <c r="O49" s="19"/>
      <c r="P49" s="43"/>
      <c r="Q49" s="33"/>
      <c r="R49" s="33"/>
      <c r="S49" s="34"/>
    </row>
    <row r="50" spans="3:19" x14ac:dyDescent="0.2">
      <c r="C50" s="91"/>
      <c r="D50" s="41"/>
      <c r="E50" s="41"/>
      <c r="F50" s="9"/>
      <c r="G50" s="9"/>
      <c r="H50" s="9"/>
      <c r="I50" s="9"/>
      <c r="J50" s="9"/>
      <c r="K50" s="44"/>
      <c r="L50" s="9"/>
      <c r="M50" s="9"/>
      <c r="N50" s="9"/>
      <c r="O50" s="19"/>
      <c r="P50" s="43"/>
      <c r="Q50" s="33"/>
      <c r="R50" s="33"/>
      <c r="S50" s="34"/>
    </row>
    <row r="51" spans="3:19" ht="25.5" customHeight="1" x14ac:dyDescent="0.2">
      <c r="C51" s="91"/>
      <c r="D51" s="75" t="s">
        <v>49</v>
      </c>
      <c r="E51" s="75"/>
      <c r="F51" s="75"/>
      <c r="G51" s="75"/>
      <c r="H51" s="75"/>
      <c r="I51" s="75"/>
      <c r="J51" s="75"/>
      <c r="K51" s="75"/>
      <c r="L51" s="75"/>
      <c r="M51" s="75"/>
      <c r="N51" s="75"/>
      <c r="O51" s="75"/>
      <c r="P51" s="43"/>
      <c r="Q51" s="33"/>
      <c r="R51" s="33"/>
      <c r="S51" s="34"/>
    </row>
    <row r="52" spans="3:19" ht="13.5" thickBot="1" x14ac:dyDescent="0.25">
      <c r="C52" s="92"/>
      <c r="D52" s="45"/>
      <c r="E52" s="45"/>
      <c r="F52" s="45"/>
      <c r="G52" s="45"/>
      <c r="H52" s="45"/>
      <c r="I52" s="45"/>
      <c r="J52" s="45"/>
      <c r="K52" s="45"/>
      <c r="L52" s="45"/>
      <c r="M52" s="45"/>
      <c r="N52" s="45"/>
      <c r="O52" s="45"/>
      <c r="P52" s="46"/>
      <c r="Q52" s="33"/>
      <c r="R52" s="33"/>
      <c r="S52" s="34"/>
    </row>
    <row r="53" spans="3:19" x14ac:dyDescent="0.2">
      <c r="C53" s="7"/>
      <c r="D53" s="7"/>
      <c r="E53" s="7"/>
      <c r="F53" s="9"/>
      <c r="G53" s="9"/>
      <c r="H53" s="9"/>
      <c r="I53" s="9"/>
      <c r="J53" s="9"/>
      <c r="K53" s="9"/>
      <c r="L53" s="9"/>
      <c r="M53" s="9"/>
      <c r="N53" s="9"/>
      <c r="O53" s="9"/>
      <c r="P53" s="47"/>
      <c r="Q53" s="33"/>
      <c r="R53" s="33"/>
      <c r="S53" s="34"/>
    </row>
    <row r="54" spans="3:19" x14ac:dyDescent="0.2">
      <c r="C54" s="7"/>
      <c r="D54" s="7"/>
      <c r="E54" s="7"/>
      <c r="F54" s="9"/>
      <c r="G54" s="9"/>
      <c r="H54" s="9"/>
      <c r="I54" s="9"/>
      <c r="J54" s="9"/>
      <c r="K54" s="9"/>
      <c r="L54" s="9"/>
      <c r="M54" s="9"/>
      <c r="N54" s="9"/>
      <c r="O54" s="9"/>
      <c r="P54" s="47"/>
      <c r="R54" s="33"/>
      <c r="S54" s="34"/>
    </row>
    <row r="55" spans="3:19" x14ac:dyDescent="0.2">
      <c r="C55" s="7"/>
      <c r="D55" s="7"/>
      <c r="E55" s="7"/>
      <c r="F55" s="9"/>
      <c r="G55" s="9"/>
      <c r="H55" s="9"/>
      <c r="I55" s="9"/>
      <c r="J55" s="9"/>
      <c r="K55" s="48"/>
      <c r="L55" s="48"/>
      <c r="M55" s="48"/>
      <c r="N55" s="9"/>
      <c r="O55" s="9"/>
      <c r="P55" s="47"/>
      <c r="R55" s="33"/>
      <c r="S55" s="34"/>
    </row>
    <row r="56" spans="3:19" x14ac:dyDescent="0.2">
      <c r="C56" s="7"/>
      <c r="D56" s="7"/>
      <c r="E56" s="7"/>
      <c r="F56" s="9"/>
      <c r="G56" s="9"/>
      <c r="H56" s="9"/>
      <c r="I56" s="9"/>
      <c r="J56" s="9"/>
      <c r="K56" s="9"/>
      <c r="L56" s="9"/>
      <c r="M56" s="9"/>
      <c r="N56" s="9"/>
      <c r="O56" s="9"/>
      <c r="P56" s="47"/>
      <c r="Q56" s="33"/>
      <c r="R56" s="33"/>
      <c r="S56" s="49"/>
    </row>
    <row r="57" spans="3:19" x14ac:dyDescent="0.2">
      <c r="C57" s="7"/>
      <c r="D57" s="7"/>
      <c r="E57" s="7"/>
      <c r="F57" s="9"/>
      <c r="G57" s="9"/>
      <c r="H57" s="9"/>
      <c r="I57" s="9"/>
      <c r="J57" s="9"/>
      <c r="K57" s="9"/>
      <c r="L57" s="9"/>
      <c r="M57" s="9"/>
      <c r="N57" s="9"/>
      <c r="O57" s="9"/>
      <c r="P57" s="50"/>
      <c r="R57" s="37"/>
      <c r="S57" s="34"/>
    </row>
    <row r="58" spans="3:19" x14ac:dyDescent="0.2">
      <c r="C58" s="7"/>
      <c r="D58" s="7"/>
      <c r="E58" s="7"/>
      <c r="F58" s="9"/>
      <c r="G58" s="9"/>
      <c r="H58" s="9"/>
      <c r="I58" s="9"/>
      <c r="J58" s="9"/>
      <c r="K58" s="9"/>
      <c r="L58" s="9"/>
      <c r="M58" s="9"/>
      <c r="N58" s="9"/>
      <c r="O58" s="9"/>
      <c r="P58" s="50"/>
    </row>
    <row r="59" spans="3:19" x14ac:dyDescent="0.2">
      <c r="C59" s="7"/>
      <c r="D59" s="7"/>
      <c r="E59" s="7"/>
      <c r="F59" s="9"/>
      <c r="G59" s="9"/>
      <c r="H59" s="9"/>
      <c r="I59" s="9"/>
      <c r="J59" s="9"/>
      <c r="K59" s="9"/>
      <c r="L59" s="9"/>
      <c r="M59" s="9"/>
      <c r="N59" s="9"/>
      <c r="O59" s="9"/>
      <c r="P59" s="50"/>
    </row>
    <row r="60" spans="3:19" x14ac:dyDescent="0.2">
      <c r="C60" s="7"/>
      <c r="D60" s="7"/>
      <c r="E60" s="7"/>
      <c r="F60" s="9"/>
      <c r="G60" s="9"/>
      <c r="H60" s="9"/>
      <c r="I60" s="9"/>
      <c r="J60" s="9"/>
      <c r="K60" s="9"/>
      <c r="L60" s="9"/>
      <c r="M60" s="9"/>
      <c r="N60" s="9"/>
      <c r="O60" s="9"/>
      <c r="P60" s="50"/>
      <c r="Q60" s="37"/>
      <c r="R60" s="37"/>
      <c r="S60" s="34"/>
    </row>
    <row r="61" spans="3:19" x14ac:dyDescent="0.2">
      <c r="C61" s="7"/>
      <c r="D61" s="7"/>
      <c r="E61" s="7"/>
      <c r="F61" s="9"/>
      <c r="G61" s="9"/>
      <c r="H61" s="9"/>
      <c r="I61" s="9"/>
      <c r="J61" s="9"/>
      <c r="K61" s="9"/>
      <c r="L61" s="9"/>
      <c r="M61" s="9"/>
      <c r="N61" s="9"/>
      <c r="O61" s="9"/>
      <c r="P61" s="50"/>
      <c r="Q61" s="33"/>
      <c r="R61" s="33"/>
      <c r="S61" s="49"/>
    </row>
    <row r="62" spans="3:19" x14ac:dyDescent="0.2">
      <c r="C62" s="7"/>
      <c r="D62" s="7"/>
      <c r="E62" s="7"/>
      <c r="F62" s="9"/>
      <c r="G62" s="9"/>
      <c r="H62" s="9"/>
      <c r="I62" s="9"/>
      <c r="J62" s="9"/>
      <c r="K62" s="9"/>
      <c r="L62" s="9"/>
      <c r="M62" s="9"/>
      <c r="N62" s="9"/>
      <c r="O62" s="9"/>
      <c r="P62" s="50"/>
    </row>
    <row r="63" spans="3:19" x14ac:dyDescent="0.2">
      <c r="C63" s="7"/>
      <c r="D63" s="7"/>
      <c r="E63" s="7"/>
      <c r="F63" s="9"/>
      <c r="G63" s="9"/>
      <c r="H63" s="9"/>
      <c r="I63" s="9"/>
      <c r="J63" s="9"/>
      <c r="K63" s="9"/>
      <c r="L63" s="9"/>
      <c r="M63" s="9"/>
      <c r="N63" s="9"/>
      <c r="O63" s="9"/>
      <c r="P63" s="50"/>
    </row>
    <row r="64" spans="3:19" x14ac:dyDescent="0.2">
      <c r="C64" s="7"/>
      <c r="D64" s="7"/>
      <c r="E64" s="7"/>
      <c r="F64" s="9"/>
      <c r="G64" s="9"/>
      <c r="H64" s="9"/>
      <c r="I64" s="9"/>
      <c r="J64" s="9"/>
      <c r="K64" s="9"/>
      <c r="L64" s="9"/>
      <c r="M64" s="9"/>
      <c r="N64" s="9"/>
      <c r="O64" s="9"/>
      <c r="P64" s="50"/>
    </row>
    <row r="65" spans="3:16" x14ac:dyDescent="0.2">
      <c r="C65" s="7"/>
      <c r="D65" s="7"/>
      <c r="E65" s="7"/>
      <c r="F65" s="9"/>
      <c r="G65" s="9"/>
      <c r="H65" s="9"/>
      <c r="I65" s="9"/>
      <c r="J65" s="9"/>
      <c r="K65" s="9"/>
      <c r="L65" s="9"/>
      <c r="M65" s="9"/>
      <c r="N65" s="9"/>
      <c r="O65" s="9"/>
      <c r="P65" s="50"/>
    </row>
    <row r="66" spans="3:16" x14ac:dyDescent="0.2">
      <c r="C66" s="7"/>
      <c r="D66" s="7"/>
      <c r="E66" s="7"/>
      <c r="F66" s="9"/>
      <c r="G66" s="9"/>
      <c r="H66" s="9"/>
      <c r="I66" s="9"/>
      <c r="J66" s="9"/>
      <c r="K66" s="9"/>
      <c r="L66" s="9"/>
      <c r="M66" s="9"/>
      <c r="N66" s="9"/>
      <c r="O66" s="9"/>
      <c r="P66" s="50"/>
    </row>
    <row r="67" spans="3:16" x14ac:dyDescent="0.2">
      <c r="C67" s="7"/>
      <c r="D67" s="7"/>
      <c r="E67" s="7"/>
      <c r="F67" s="9"/>
      <c r="G67" s="9"/>
      <c r="H67" s="9"/>
      <c r="I67" s="9"/>
      <c r="J67" s="9"/>
      <c r="K67" s="9"/>
      <c r="L67" s="9"/>
      <c r="M67" s="9"/>
      <c r="N67" s="9"/>
      <c r="O67" s="9"/>
      <c r="P67" s="50"/>
    </row>
    <row r="68" spans="3:16" x14ac:dyDescent="0.2">
      <c r="C68" s="7"/>
      <c r="D68" s="7"/>
      <c r="E68" s="7"/>
      <c r="F68" s="9"/>
      <c r="G68" s="9"/>
      <c r="H68" s="9"/>
      <c r="I68" s="9"/>
      <c r="J68" s="9"/>
      <c r="K68" s="9"/>
      <c r="L68" s="9"/>
      <c r="M68" s="9"/>
      <c r="N68" s="9"/>
      <c r="O68" s="9"/>
      <c r="P68" s="50"/>
    </row>
    <row r="69" spans="3:16" x14ac:dyDescent="0.2">
      <c r="C69" s="7"/>
      <c r="D69" s="7"/>
      <c r="E69" s="7"/>
      <c r="F69" s="9"/>
      <c r="G69" s="9"/>
      <c r="H69" s="9"/>
      <c r="I69" s="9"/>
      <c r="J69" s="9"/>
      <c r="K69" s="9"/>
      <c r="L69" s="9"/>
      <c r="M69" s="9"/>
      <c r="N69" s="9"/>
      <c r="O69" s="9"/>
      <c r="P69" s="50"/>
    </row>
    <row r="70" spans="3:16" x14ac:dyDescent="0.2">
      <c r="C70" s="7"/>
      <c r="D70" s="7"/>
      <c r="E70" s="7"/>
      <c r="F70" s="9"/>
      <c r="G70" s="9"/>
      <c r="H70" s="9"/>
      <c r="I70" s="9"/>
      <c r="J70" s="9"/>
      <c r="K70" s="9"/>
      <c r="L70" s="9"/>
      <c r="M70" s="9"/>
      <c r="N70" s="9"/>
      <c r="O70" s="9"/>
      <c r="P70" s="50"/>
    </row>
    <row r="71" spans="3:16" x14ac:dyDescent="0.2">
      <c r="C71" s="7"/>
      <c r="D71" s="7"/>
      <c r="E71" s="7"/>
      <c r="F71" s="9"/>
      <c r="G71" s="9"/>
      <c r="H71" s="9"/>
      <c r="I71" s="9"/>
      <c r="J71" s="9"/>
      <c r="K71" s="9"/>
      <c r="L71" s="9"/>
      <c r="M71" s="9"/>
      <c r="N71" s="9"/>
      <c r="O71" s="9"/>
      <c r="P71" s="50"/>
    </row>
    <row r="72" spans="3:16" x14ac:dyDescent="0.2">
      <c r="C72" s="7"/>
      <c r="D72" s="7"/>
      <c r="E72" s="7"/>
      <c r="F72" s="9"/>
      <c r="G72" s="9"/>
      <c r="H72" s="9"/>
      <c r="I72" s="9"/>
      <c r="J72" s="9"/>
      <c r="K72" s="9"/>
      <c r="L72" s="9"/>
      <c r="M72" s="9"/>
      <c r="N72" s="9"/>
      <c r="O72" s="9"/>
      <c r="P72" s="50"/>
    </row>
    <row r="73" spans="3:16" x14ac:dyDescent="0.2">
      <c r="C73" s="7"/>
      <c r="D73" s="7"/>
      <c r="E73" s="7"/>
      <c r="F73" s="9"/>
      <c r="G73" s="9"/>
      <c r="H73" s="9"/>
      <c r="I73" s="9"/>
      <c r="J73" s="9"/>
      <c r="K73" s="9"/>
      <c r="L73" s="9"/>
      <c r="M73" s="9"/>
      <c r="N73" s="9"/>
      <c r="O73" s="9"/>
      <c r="P73" s="50"/>
    </row>
    <row r="74" spans="3:16" x14ac:dyDescent="0.2">
      <c r="C74" s="7"/>
      <c r="D74" s="7"/>
      <c r="E74" s="7"/>
      <c r="F74" s="9"/>
      <c r="G74" s="9"/>
      <c r="H74" s="9"/>
      <c r="I74" s="9"/>
      <c r="J74" s="9"/>
      <c r="K74" s="9"/>
      <c r="L74" s="9"/>
      <c r="M74" s="9"/>
      <c r="N74" s="9"/>
      <c r="O74" s="9"/>
      <c r="P74" s="50"/>
    </row>
    <row r="75" spans="3:16" x14ac:dyDescent="0.2">
      <c r="C75" s="7"/>
      <c r="D75" s="7"/>
      <c r="E75" s="7"/>
      <c r="F75" s="9"/>
      <c r="G75" s="9"/>
      <c r="H75" s="9"/>
      <c r="I75" s="9"/>
      <c r="J75" s="9"/>
      <c r="K75" s="9"/>
      <c r="L75" s="9"/>
      <c r="M75" s="9"/>
      <c r="N75" s="9"/>
      <c r="O75" s="9"/>
      <c r="P75" s="50"/>
    </row>
    <row r="76" spans="3:16" x14ac:dyDescent="0.2">
      <c r="C76" s="7"/>
      <c r="D76" s="7"/>
      <c r="E76" s="7"/>
      <c r="F76" s="9"/>
      <c r="G76" s="9"/>
      <c r="H76" s="9"/>
      <c r="I76" s="9"/>
      <c r="J76" s="9"/>
      <c r="K76" s="9"/>
      <c r="L76" s="9"/>
      <c r="M76" s="9"/>
      <c r="N76" s="9"/>
      <c r="O76" s="9"/>
      <c r="P76" s="50"/>
    </row>
    <row r="77" spans="3:16" x14ac:dyDescent="0.2">
      <c r="C77" s="7"/>
      <c r="D77" s="7"/>
      <c r="E77" s="7"/>
      <c r="F77" s="9"/>
      <c r="G77" s="9"/>
      <c r="H77" s="9"/>
      <c r="I77" s="9"/>
      <c r="J77" s="9"/>
      <c r="K77" s="9"/>
      <c r="L77" s="9"/>
      <c r="M77" s="9"/>
      <c r="N77" s="9"/>
      <c r="O77" s="9"/>
      <c r="P77" s="50"/>
    </row>
    <row r="78" spans="3:16" x14ac:dyDescent="0.2">
      <c r="C78" s="7"/>
      <c r="D78" s="7"/>
      <c r="E78" s="7"/>
      <c r="F78" s="9"/>
      <c r="G78" s="9"/>
      <c r="H78" s="9"/>
      <c r="I78" s="9"/>
      <c r="J78" s="9"/>
      <c r="K78" s="9"/>
      <c r="L78" s="9"/>
      <c r="M78" s="9"/>
      <c r="N78" s="9"/>
      <c r="O78" s="9"/>
      <c r="P78" s="50"/>
    </row>
    <row r="79" spans="3:16" x14ac:dyDescent="0.2">
      <c r="C79" s="7"/>
      <c r="D79" s="7"/>
      <c r="E79" s="7"/>
      <c r="F79" s="9"/>
      <c r="G79" s="9"/>
      <c r="H79" s="9"/>
      <c r="I79" s="9"/>
      <c r="J79" s="9"/>
      <c r="K79" s="9"/>
      <c r="L79" s="9"/>
      <c r="M79" s="9"/>
      <c r="N79" s="9"/>
      <c r="O79" s="9"/>
      <c r="P79" s="50"/>
    </row>
    <row r="80" spans="3:16" x14ac:dyDescent="0.2">
      <c r="C80" s="7"/>
      <c r="D80" s="7"/>
      <c r="E80" s="7"/>
      <c r="F80" s="9"/>
      <c r="G80" s="9"/>
      <c r="H80" s="9"/>
      <c r="I80" s="9"/>
      <c r="J80" s="9"/>
      <c r="K80" s="9"/>
      <c r="L80" s="9"/>
      <c r="M80" s="9"/>
      <c r="N80" s="9"/>
      <c r="O80" s="9"/>
      <c r="P80" s="50"/>
    </row>
    <row r="81" spans="3:16" x14ac:dyDescent="0.2">
      <c r="C81" s="7"/>
      <c r="D81" s="7"/>
      <c r="E81" s="7"/>
      <c r="F81" s="9"/>
      <c r="G81" s="9"/>
      <c r="H81" s="9"/>
      <c r="I81" s="9"/>
      <c r="J81" s="9"/>
      <c r="K81" s="9"/>
      <c r="L81" s="9"/>
      <c r="M81" s="9"/>
      <c r="N81" s="9"/>
      <c r="O81" s="9"/>
      <c r="P81" s="50"/>
    </row>
    <row r="82" spans="3:16" x14ac:dyDescent="0.2">
      <c r="C82" s="7"/>
      <c r="D82" s="7"/>
      <c r="E82" s="7"/>
      <c r="F82" s="9"/>
      <c r="G82" s="9"/>
      <c r="H82" s="9"/>
      <c r="I82" s="9"/>
      <c r="J82" s="9"/>
      <c r="K82" s="9"/>
      <c r="L82" s="9"/>
      <c r="M82" s="9"/>
      <c r="N82" s="9"/>
      <c r="O82" s="9"/>
      <c r="P82" s="50"/>
    </row>
    <row r="83" spans="3:16" x14ac:dyDescent="0.2">
      <c r="C83" s="7"/>
      <c r="D83" s="7"/>
      <c r="E83" s="7"/>
      <c r="F83" s="9"/>
      <c r="G83" s="9"/>
      <c r="H83" s="9"/>
      <c r="I83" s="9"/>
      <c r="J83" s="9"/>
      <c r="K83" s="9"/>
      <c r="L83" s="9"/>
      <c r="M83" s="9"/>
      <c r="N83" s="9"/>
      <c r="O83" s="9"/>
      <c r="P83" s="50"/>
    </row>
    <row r="84" spans="3:16" x14ac:dyDescent="0.2">
      <c r="C84" s="7"/>
      <c r="D84" s="7"/>
      <c r="E84" s="7"/>
      <c r="F84" s="9"/>
      <c r="G84" s="9"/>
      <c r="H84" s="9"/>
      <c r="I84" s="9"/>
      <c r="J84" s="9"/>
      <c r="K84" s="9"/>
      <c r="L84" s="9"/>
      <c r="M84" s="9"/>
      <c r="N84" s="9"/>
      <c r="O84" s="9"/>
      <c r="P84" s="50"/>
    </row>
    <row r="85" spans="3:16" x14ac:dyDescent="0.2">
      <c r="C85" s="7"/>
      <c r="D85" s="7"/>
      <c r="E85" s="7"/>
      <c r="F85" s="9"/>
      <c r="G85" s="9"/>
      <c r="H85" s="9"/>
      <c r="I85" s="9"/>
      <c r="J85" s="9"/>
      <c r="K85" s="9"/>
      <c r="L85" s="9"/>
      <c r="M85" s="9"/>
      <c r="N85" s="9"/>
      <c r="O85" s="9"/>
      <c r="P85" s="50"/>
    </row>
    <row r="86" spans="3:16" x14ac:dyDescent="0.2">
      <c r="C86" s="7"/>
      <c r="D86" s="7"/>
      <c r="E86" s="7"/>
      <c r="F86" s="9"/>
      <c r="G86" s="9"/>
      <c r="H86" s="9"/>
      <c r="I86" s="9"/>
      <c r="J86" s="9"/>
      <c r="K86" s="9"/>
      <c r="L86" s="9"/>
      <c r="M86" s="9"/>
      <c r="N86" s="9"/>
      <c r="O86" s="9"/>
      <c r="P86" s="50"/>
    </row>
    <row r="87" spans="3:16" x14ac:dyDescent="0.2">
      <c r="C87" s="7"/>
      <c r="D87" s="7"/>
      <c r="E87" s="7"/>
      <c r="F87" s="9"/>
      <c r="G87" s="9"/>
      <c r="H87" s="9"/>
      <c r="I87" s="9"/>
      <c r="J87" s="9"/>
      <c r="K87" s="9"/>
      <c r="L87" s="9"/>
      <c r="M87" s="9"/>
      <c r="N87" s="9"/>
      <c r="O87" s="9"/>
      <c r="P87" s="50"/>
    </row>
    <row r="88" spans="3:16" x14ac:dyDescent="0.2">
      <c r="C88" s="7"/>
      <c r="D88" s="7"/>
      <c r="E88" s="7"/>
      <c r="F88" s="9"/>
      <c r="G88" s="9"/>
      <c r="H88" s="9"/>
      <c r="I88" s="9"/>
      <c r="J88" s="9"/>
      <c r="K88" s="9"/>
      <c r="L88" s="9"/>
      <c r="M88" s="9"/>
      <c r="N88" s="9"/>
      <c r="O88" s="9"/>
      <c r="P88" s="50"/>
    </row>
    <row r="89" spans="3:16" x14ac:dyDescent="0.2">
      <c r="C89" s="7"/>
      <c r="D89" s="7"/>
      <c r="E89" s="7"/>
      <c r="F89" s="9"/>
      <c r="G89" s="9"/>
      <c r="H89" s="9"/>
      <c r="I89" s="9"/>
      <c r="J89" s="9"/>
      <c r="K89" s="9"/>
      <c r="L89" s="9"/>
      <c r="M89" s="9"/>
      <c r="N89" s="9"/>
      <c r="O89" s="9"/>
      <c r="P89" s="50"/>
    </row>
    <row r="90" spans="3:16" x14ac:dyDescent="0.2">
      <c r="C90" s="7"/>
      <c r="D90" s="7"/>
      <c r="E90" s="7"/>
      <c r="F90" s="9"/>
      <c r="G90" s="9"/>
      <c r="H90" s="9"/>
      <c r="I90" s="9"/>
      <c r="J90" s="9"/>
      <c r="K90" s="9"/>
      <c r="L90" s="9"/>
      <c r="M90" s="9"/>
      <c r="N90" s="9"/>
      <c r="O90" s="9"/>
      <c r="P90" s="11"/>
    </row>
    <row r="91" spans="3:16" x14ac:dyDescent="0.2">
      <c r="C91" s="7"/>
      <c r="D91" s="7"/>
      <c r="E91" s="7"/>
      <c r="F91" s="9"/>
      <c r="G91" s="9"/>
      <c r="H91" s="9"/>
      <c r="I91" s="9"/>
      <c r="J91" s="9"/>
      <c r="K91" s="9"/>
      <c r="L91" s="9"/>
      <c r="M91" s="9"/>
      <c r="N91" s="9"/>
      <c r="O91" s="9"/>
      <c r="P91" s="11"/>
    </row>
    <row r="92" spans="3:16" x14ac:dyDescent="0.2">
      <c r="C92" s="7"/>
      <c r="D92" s="7"/>
      <c r="E92" s="7"/>
      <c r="F92" s="9"/>
      <c r="G92" s="9"/>
      <c r="H92" s="9"/>
      <c r="I92" s="9"/>
      <c r="J92" s="9"/>
      <c r="K92" s="9"/>
      <c r="L92" s="9"/>
      <c r="M92" s="9"/>
      <c r="N92" s="9"/>
      <c r="O92" s="9"/>
      <c r="P92" s="11"/>
    </row>
    <row r="93" spans="3:16" x14ac:dyDescent="0.2">
      <c r="C93" s="7"/>
      <c r="D93" s="7"/>
      <c r="E93" s="7"/>
      <c r="F93" s="9"/>
      <c r="G93" s="9"/>
      <c r="H93" s="9"/>
      <c r="I93" s="9"/>
      <c r="J93" s="9"/>
      <c r="K93" s="9"/>
      <c r="L93" s="9"/>
      <c r="M93" s="9"/>
      <c r="N93" s="9"/>
      <c r="O93" s="9"/>
      <c r="P93" s="11"/>
    </row>
    <row r="94" spans="3:16" x14ac:dyDescent="0.2">
      <c r="C94" s="7"/>
      <c r="D94" s="7"/>
      <c r="E94" s="7"/>
      <c r="F94" s="9"/>
      <c r="G94" s="9"/>
      <c r="H94" s="9"/>
      <c r="I94" s="9"/>
      <c r="J94" s="9"/>
      <c r="K94" s="9"/>
      <c r="L94" s="9"/>
      <c r="M94" s="9"/>
      <c r="N94" s="9"/>
      <c r="O94" s="9"/>
      <c r="P94" s="11"/>
    </row>
    <row r="95" spans="3:16" x14ac:dyDescent="0.2">
      <c r="C95" s="7"/>
      <c r="D95" s="7"/>
      <c r="E95" s="7"/>
      <c r="F95" s="9"/>
      <c r="G95" s="9"/>
      <c r="H95" s="9"/>
      <c r="I95" s="9"/>
      <c r="J95" s="9"/>
      <c r="K95" s="9"/>
      <c r="L95" s="9"/>
      <c r="M95" s="9"/>
      <c r="N95" s="9"/>
      <c r="O95" s="9"/>
      <c r="P95" s="11"/>
    </row>
    <row r="96" spans="3:16" x14ac:dyDescent="0.2">
      <c r="C96" s="7"/>
      <c r="D96" s="7"/>
      <c r="E96" s="7"/>
      <c r="F96" s="9"/>
      <c r="G96" s="9"/>
      <c r="H96" s="9"/>
      <c r="I96" s="9"/>
      <c r="J96" s="9"/>
      <c r="K96" s="9"/>
      <c r="L96" s="9"/>
      <c r="M96" s="9"/>
      <c r="N96" s="9"/>
      <c r="O96" s="9"/>
      <c r="P96" s="11"/>
    </row>
    <row r="97" spans="3:16" x14ac:dyDescent="0.2">
      <c r="C97" s="7"/>
      <c r="D97" s="7"/>
      <c r="E97" s="7"/>
      <c r="F97" s="9"/>
      <c r="G97" s="9"/>
      <c r="H97" s="9"/>
      <c r="I97" s="9"/>
      <c r="J97" s="9"/>
      <c r="K97" s="9"/>
      <c r="L97" s="9"/>
      <c r="M97" s="9"/>
      <c r="N97" s="9"/>
      <c r="O97" s="9"/>
      <c r="P97" s="11"/>
    </row>
    <row r="98" spans="3:16" x14ac:dyDescent="0.2">
      <c r="C98" s="7"/>
      <c r="D98" s="7"/>
      <c r="E98" s="7"/>
      <c r="F98" s="9"/>
      <c r="G98" s="9"/>
      <c r="H98" s="9"/>
      <c r="I98" s="9"/>
      <c r="J98" s="9"/>
      <c r="K98" s="9"/>
      <c r="L98" s="9"/>
      <c r="M98" s="9"/>
      <c r="N98" s="9"/>
      <c r="O98" s="9"/>
      <c r="P98" s="11"/>
    </row>
    <row r="99" spans="3:16" x14ac:dyDescent="0.2">
      <c r="C99" s="7"/>
      <c r="D99" s="7"/>
      <c r="E99" s="7"/>
      <c r="F99" s="9"/>
      <c r="G99" s="9"/>
      <c r="H99" s="9"/>
      <c r="I99" s="9"/>
      <c r="J99" s="9"/>
      <c r="K99" s="9"/>
      <c r="L99" s="9"/>
      <c r="M99" s="9"/>
      <c r="N99" s="9"/>
      <c r="O99" s="9"/>
      <c r="P99" s="11"/>
    </row>
    <row r="100" spans="3:16" x14ac:dyDescent="0.2">
      <c r="C100" s="7"/>
      <c r="D100" s="7"/>
      <c r="E100" s="7"/>
      <c r="F100" s="9"/>
      <c r="G100" s="9"/>
      <c r="H100" s="9"/>
      <c r="I100" s="9"/>
      <c r="J100" s="9"/>
      <c r="K100" s="9"/>
      <c r="L100" s="9"/>
      <c r="M100" s="9"/>
      <c r="N100" s="9"/>
      <c r="O100" s="9"/>
      <c r="P100" s="11"/>
    </row>
    <row r="101" spans="3:16" x14ac:dyDescent="0.2">
      <c r="C101" s="51"/>
      <c r="D101" s="51"/>
      <c r="E101" s="51"/>
      <c r="F101" s="52"/>
      <c r="G101" s="52"/>
      <c r="H101" s="52"/>
      <c r="I101" s="52"/>
      <c r="J101" s="52"/>
      <c r="K101" s="52"/>
      <c r="L101" s="52"/>
      <c r="M101" s="52"/>
      <c r="N101" s="52"/>
      <c r="O101" s="52"/>
      <c r="P101" s="11"/>
    </row>
    <row r="102" spans="3:16" x14ac:dyDescent="0.2">
      <c r="C102" s="53"/>
      <c r="D102" s="53"/>
      <c r="E102" s="53"/>
      <c r="F102" s="52"/>
      <c r="G102" s="52"/>
      <c r="H102" s="52"/>
      <c r="I102" s="52"/>
      <c r="J102" s="52"/>
      <c r="K102" s="52"/>
      <c r="L102" s="52"/>
      <c r="M102" s="52"/>
      <c r="N102" s="52"/>
      <c r="O102" s="52"/>
      <c r="P102" s="11"/>
    </row>
    <row r="104" spans="3:16" x14ac:dyDescent="0.2">
      <c r="G104" s="7"/>
      <c r="H104" s="7"/>
      <c r="I104" s="7"/>
      <c r="J104" s="7"/>
      <c r="K104" s="7"/>
      <c r="L104" s="7"/>
      <c r="M104" s="7"/>
      <c r="N104" s="7"/>
    </row>
  </sheetData>
  <mergeCells count="1">
    <mergeCell ref="D51:O51"/>
  </mergeCells>
  <pageMargins left="0.7" right="0.7" top="0.75" bottom="0.75" header="0.3" footer="0.3"/>
  <pageSetup scale="7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21EE41-3E59-40C7-8D51-977BC85C635F}">
  <dimension ref="A1:D22"/>
  <sheetViews>
    <sheetView tabSelected="1" view="pageBreakPreview" zoomScale="60" zoomScaleNormal="100" workbookViewId="0">
      <selection activeCell="D42" sqref="D42"/>
    </sheetView>
  </sheetViews>
  <sheetFormatPr defaultColWidth="9.140625" defaultRowHeight="12.75" x14ac:dyDescent="0.2"/>
  <cols>
    <col min="1" max="1" width="16.28515625" style="22" customWidth="1"/>
    <col min="2" max="2" width="29.7109375" style="22" bestFit="1" customWidth="1"/>
    <col min="3" max="3" width="18.28515625" style="22" bestFit="1" customWidth="1"/>
    <col min="4" max="4" width="20.85546875" style="22" bestFit="1" customWidth="1"/>
    <col min="5" max="16384" width="9.140625" style="22"/>
  </cols>
  <sheetData>
    <row r="1" spans="1:4" s="3" customFormat="1" ht="15" customHeight="1" x14ac:dyDescent="0.2">
      <c r="A1" s="76" t="s">
        <v>0</v>
      </c>
      <c r="B1" s="77"/>
      <c r="C1" s="77"/>
      <c r="D1" s="78"/>
    </row>
    <row r="2" spans="1:4" s="3" customFormat="1" x14ac:dyDescent="0.2">
      <c r="A2" s="79" t="s">
        <v>1</v>
      </c>
      <c r="B2" s="80"/>
      <c r="C2" s="80"/>
      <c r="D2" s="81"/>
    </row>
    <row r="3" spans="1:4" s="3" customFormat="1" x14ac:dyDescent="0.2">
      <c r="A3" s="79" t="s">
        <v>50</v>
      </c>
      <c r="B3" s="80"/>
      <c r="C3" s="80"/>
      <c r="D3" s="81"/>
    </row>
    <row r="4" spans="1:4" s="3" customFormat="1" x14ac:dyDescent="0.2">
      <c r="A4" s="82" t="s">
        <v>3</v>
      </c>
      <c r="B4" s="80"/>
      <c r="C4" s="80"/>
      <c r="D4" s="81"/>
    </row>
    <row r="5" spans="1:4" x14ac:dyDescent="0.2">
      <c r="A5" s="54"/>
      <c r="D5" s="55"/>
    </row>
    <row r="6" spans="1:4" x14ac:dyDescent="0.2">
      <c r="A6" s="56" t="s">
        <v>51</v>
      </c>
      <c r="B6" s="57"/>
      <c r="C6" s="57"/>
      <c r="D6" s="58"/>
    </row>
    <row r="7" spans="1:4" x14ac:dyDescent="0.2">
      <c r="A7" s="59"/>
      <c r="D7" s="55"/>
    </row>
    <row r="8" spans="1:4" x14ac:dyDescent="0.2">
      <c r="A8" s="54"/>
      <c r="D8" s="55"/>
    </row>
    <row r="9" spans="1:4" x14ac:dyDescent="0.2">
      <c r="A9" s="54"/>
      <c r="D9" s="55"/>
    </row>
    <row r="10" spans="1:4" x14ac:dyDescent="0.2">
      <c r="A10" s="83" t="s">
        <v>52</v>
      </c>
      <c r="B10" s="84"/>
      <c r="C10" s="60" t="s">
        <v>53</v>
      </c>
      <c r="D10" s="61" t="s">
        <v>54</v>
      </c>
    </row>
    <row r="11" spans="1:4" x14ac:dyDescent="0.2">
      <c r="A11" s="62">
        <v>1</v>
      </c>
      <c r="B11" s="63" t="s">
        <v>55</v>
      </c>
      <c r="C11" s="64">
        <v>793261463.77871048</v>
      </c>
      <c r="D11" s="65" t="s">
        <v>56</v>
      </c>
    </row>
    <row r="12" spans="1:4" x14ac:dyDescent="0.2">
      <c r="A12" s="62">
        <v>2</v>
      </c>
      <c r="B12" s="63" t="s">
        <v>57</v>
      </c>
      <c r="C12" s="64">
        <v>3187282574.014524</v>
      </c>
      <c r="D12" s="65" t="s">
        <v>56</v>
      </c>
    </row>
    <row r="13" spans="1:4" x14ac:dyDescent="0.2">
      <c r="A13" s="62">
        <v>3</v>
      </c>
      <c r="B13" s="63" t="s">
        <v>58</v>
      </c>
      <c r="C13" s="66">
        <f>-SUM('ECAM Base'!K12:K18)</f>
        <v>-2450651507.297421</v>
      </c>
      <c r="D13" s="55" t="s">
        <v>59</v>
      </c>
    </row>
    <row r="14" spans="1:4" ht="25.5" x14ac:dyDescent="0.2">
      <c r="A14" s="62">
        <v>4</v>
      </c>
      <c r="B14" s="67" t="s">
        <v>60</v>
      </c>
      <c r="C14" s="64">
        <f>SUM(C11:C13)</f>
        <v>1529892530.4958134</v>
      </c>
      <c r="D14" s="65" t="s">
        <v>61</v>
      </c>
    </row>
    <row r="15" spans="1:4" x14ac:dyDescent="0.2">
      <c r="A15" s="62">
        <v>5</v>
      </c>
      <c r="B15" s="63" t="s">
        <v>62</v>
      </c>
      <c r="C15" s="68">
        <v>60788387</v>
      </c>
      <c r="D15" s="55" t="s">
        <v>59</v>
      </c>
    </row>
    <row r="16" spans="1:4" x14ac:dyDescent="0.2">
      <c r="A16" s="62">
        <v>6</v>
      </c>
      <c r="B16" s="63" t="s">
        <v>63</v>
      </c>
      <c r="C16" s="69">
        <f>C14/C15</f>
        <v>25.167513171484767</v>
      </c>
      <c r="D16" s="65" t="s">
        <v>64</v>
      </c>
    </row>
    <row r="17" spans="1:4" x14ac:dyDescent="0.2">
      <c r="A17" s="62">
        <v>7</v>
      </c>
      <c r="B17" s="63" t="s">
        <v>65</v>
      </c>
      <c r="C17" s="70">
        <v>0.25</v>
      </c>
      <c r="D17" s="55" t="s">
        <v>66</v>
      </c>
    </row>
    <row r="18" spans="1:4" ht="13.5" thickBot="1" x14ac:dyDescent="0.25">
      <c r="A18" s="62">
        <v>8</v>
      </c>
      <c r="B18" s="63" t="s">
        <v>67</v>
      </c>
      <c r="C18" s="71">
        <f>C16*C17</f>
        <v>6.2918782928711918</v>
      </c>
      <c r="D18" s="65" t="s">
        <v>68</v>
      </c>
    </row>
    <row r="19" spans="1:4" ht="13.5" thickTop="1" x14ac:dyDescent="0.2">
      <c r="A19" s="54"/>
      <c r="D19" s="55"/>
    </row>
    <row r="20" spans="1:4" x14ac:dyDescent="0.2">
      <c r="A20" s="54"/>
      <c r="D20" s="55"/>
    </row>
    <row r="21" spans="1:4" x14ac:dyDescent="0.2">
      <c r="A21" s="54" t="s">
        <v>69</v>
      </c>
      <c r="D21" s="55"/>
    </row>
    <row r="22" spans="1:4" ht="13.5" thickBot="1" x14ac:dyDescent="0.25">
      <c r="A22" s="72"/>
      <c r="B22" s="73"/>
      <c r="C22" s="73"/>
      <c r="D22" s="74"/>
    </row>
  </sheetData>
  <mergeCells count="5">
    <mergeCell ref="A1:D1"/>
    <mergeCell ref="A2:D2"/>
    <mergeCell ref="A3:D3"/>
    <mergeCell ref="A4:D4"/>
    <mergeCell ref="A10:B10"/>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ECAM Base</vt:lpstr>
      <vt:lpstr>LCAR</vt:lpstr>
      <vt:lpstr>'ECAM Base'!Print_Area</vt:lpstr>
    </vt:vector>
  </TitlesOfParts>
  <Company>BHE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Highsmith, Nicholas (PacifiCorp)</dc:creator>
  <cp:lastModifiedBy>Gutierrez, Santiago (PacifiCorp)</cp:lastModifiedBy>
  <cp:lastPrinted>2024-05-30T05:58:39Z</cp:lastPrinted>
  <dcterms:created xsi:type="dcterms:W3CDTF">2024-05-24T14:35:36Z</dcterms:created>
  <dcterms:modified xsi:type="dcterms:W3CDTF">2024-05-30T06:28:15Z</dcterms:modified>
</cp:coreProperties>
</file>